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Default Extension="vml" ContentType="application/vnd.openxmlformats-officedocument.vmlDrawing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 codeName="ThisWorkbook"/>
  <bookViews>
    <workbookView xWindow="7455" yWindow="65416" windowWidth="9585" windowHeight="9195" tabRatio="729" activeTab="4"/>
  </bookViews>
  <sheets>
    <sheet name="封面" sheetId="1" r:id="rId1"/>
    <sheet name="表一" sheetId="2" r:id="rId2"/>
    <sheet name="表二" sheetId="3" r:id="rId3"/>
    <sheet name="表八" sheetId="4" r:id="rId4"/>
    <sheet name="Evaluation Warning" sheetId="5" r:id="rId5"/>
  </sheets>
  <definedNames>
    <definedName name="地区名称">'封面'!$B$2:$B$6</definedName>
    <definedName name="_xlnm.Print_Titles" localSheetId="1">'表一'!$1:$4</definedName>
    <definedName name="_xlnm.Print_Titles" localSheetId="2">'表二'!$1:$4</definedName>
    <definedName name="_xlnm.Print_Titles" localSheetId="3">'表八'!$1:$5</definedName>
  </definedNames>
  <calcPr fullCalcOnLoad="1"/>
</workbook>
</file>

<file path=xl/comments3.xml><?xml version="1.0" encoding="utf-8"?>
<comments xmlns="http://schemas.openxmlformats.org/spreadsheetml/2006/main">
  <authors>
    <author>lduser1</author>
  </authors>
  <commentList>
    <comment ref="A66" authorId="0">
      <text>
        <r>
          <rPr>
            <b/>
            <sz val="9"/>
            <rFont val="宋体"/>
            <family val="0"/>
          </rPr>
          <t>lduser1:</t>
        </r>
        <r>
          <rPr>
            <sz val="9"/>
            <rFont val="宋体"/>
            <family val="0"/>
          </rPr>
          <t xml:space="preserve">
与2011年科目名称不同，2011年“预算编制业务”</t>
        </r>
      </text>
    </comment>
    <comment ref="A644" authorId="0">
      <text>
        <r>
          <rPr>
            <b/>
            <sz val="9"/>
            <rFont val="宋体"/>
            <family val="0"/>
          </rPr>
          <t>lduser1:</t>
        </r>
        <r>
          <rPr>
            <sz val="9"/>
            <rFont val="宋体"/>
            <family val="0"/>
          </rPr>
          <t xml:space="preserve">
是否加项级科目，2011年未加</t>
        </r>
      </text>
    </comment>
    <comment ref="A645" authorId="0">
      <text>
        <r>
          <rPr>
            <b/>
            <sz val="9"/>
            <rFont val="宋体"/>
            <family val="0"/>
          </rPr>
          <t>lduser1:</t>
        </r>
        <r>
          <rPr>
            <sz val="9"/>
            <rFont val="宋体"/>
            <family val="0"/>
          </rPr>
          <t xml:space="preserve">
是否增加两个项级科目</t>
        </r>
      </text>
    </comment>
    <comment ref="A646" authorId="0">
      <text>
        <r>
          <rPr>
            <b/>
            <sz val="9"/>
            <rFont val="宋体"/>
            <family val="0"/>
          </rPr>
          <t>lduser1:</t>
        </r>
        <r>
          <rPr>
            <sz val="9"/>
            <rFont val="宋体"/>
            <family val="0"/>
          </rPr>
          <t xml:space="preserve">
是否增加两个项级科目</t>
        </r>
      </text>
    </comment>
    <comment ref="A647" authorId="0">
      <text>
        <r>
          <rPr>
            <b/>
            <sz val="9"/>
            <rFont val="宋体"/>
            <family val="0"/>
          </rPr>
          <t>lduser1:</t>
        </r>
        <r>
          <rPr>
            <sz val="9"/>
            <rFont val="宋体"/>
            <family val="0"/>
          </rPr>
          <t xml:space="preserve">
是否增加两个项级科目</t>
        </r>
      </text>
    </comment>
    <comment ref="A648" authorId="0">
      <text>
        <r>
          <rPr>
            <b/>
            <sz val="9"/>
            <rFont val="宋体"/>
            <family val="0"/>
          </rPr>
          <t>lduser1:</t>
        </r>
        <r>
          <rPr>
            <sz val="9"/>
            <rFont val="宋体"/>
            <family val="0"/>
          </rPr>
          <t xml:space="preserve">
是否增加两个项级科目</t>
        </r>
      </text>
    </comment>
    <comment ref="A895" authorId="0">
      <text>
        <r>
          <rPr>
            <b/>
            <sz val="9"/>
            <rFont val="宋体"/>
            <family val="0"/>
          </rPr>
          <t>lduser1:</t>
        </r>
        <r>
          <rPr>
            <sz val="9"/>
            <rFont val="宋体"/>
            <family val="0"/>
          </rPr>
          <t xml:space="preserve">
2012年新增科目</t>
        </r>
      </text>
    </comment>
    <comment ref="A1167" authorId="0">
      <text>
        <r>
          <rPr>
            <b/>
            <sz val="9"/>
            <rFont val="宋体"/>
            <family val="0"/>
          </rPr>
          <t>lduser1:</t>
        </r>
        <r>
          <rPr>
            <sz val="9"/>
            <rFont val="宋体"/>
            <family val="0"/>
          </rPr>
          <t xml:space="preserve">
新增加科目，删除“矿产资源补偿费安排的支出”及“探矿权使用费和价款安排的支出”</t>
        </r>
      </text>
    </comment>
    <comment ref="A1187" authorId="0">
      <text>
        <r>
          <rPr>
            <b/>
            <sz val="9"/>
            <rFont val="宋体"/>
            <family val="0"/>
          </rPr>
          <t>lduser1:</t>
        </r>
        <r>
          <rPr>
            <sz val="9"/>
            <rFont val="宋体"/>
            <family val="0"/>
          </rPr>
          <t xml:space="preserve">
新增加科目</t>
        </r>
      </text>
    </comment>
    <comment ref="A1247" authorId="0">
      <text>
        <r>
          <rPr>
            <b/>
            <sz val="9"/>
            <rFont val="宋体"/>
            <family val="0"/>
          </rPr>
          <t>lduser1:</t>
        </r>
        <r>
          <rPr>
            <sz val="9"/>
            <rFont val="宋体"/>
            <family val="0"/>
          </rPr>
          <t xml:space="preserve">
2012年科目名称改动</t>
        </r>
      </text>
    </comment>
    <comment ref="A1278" authorId="0">
      <text>
        <r>
          <rPr>
            <b/>
            <sz val="9"/>
            <rFont val="宋体"/>
            <family val="0"/>
          </rPr>
          <t>lduser1:</t>
        </r>
        <r>
          <rPr>
            <sz val="9"/>
            <rFont val="宋体"/>
            <family val="0"/>
          </rPr>
          <t xml:space="preserve">
2011年科目“一般财政预算石油储备支出”</t>
        </r>
      </text>
    </comment>
  </commentList>
</comments>
</file>

<file path=xl/sharedStrings.xml><?xml version="1.0" encoding="utf-8"?>
<sst xmlns="http://schemas.openxmlformats.org/spreadsheetml/2006/main" count="1466" uniqueCount="1174">
  <si>
    <t>表一</t>
  </si>
  <si>
    <t>预算数</t>
  </si>
  <si>
    <t xml:space="preserve"> </t>
  </si>
  <si>
    <t>天津市</t>
  </si>
  <si>
    <t>河北省</t>
  </si>
  <si>
    <t>山西省</t>
  </si>
  <si>
    <t>内蒙古自治区</t>
  </si>
  <si>
    <t>地区名称</t>
  </si>
  <si>
    <t>北京市</t>
  </si>
  <si>
    <t xml:space="preserve"> </t>
  </si>
  <si>
    <t>一、农网还贷资金收入</t>
  </si>
  <si>
    <t xml:space="preserve">    大中型水库移民后期扶持基金支出</t>
  </si>
  <si>
    <t xml:space="preserve">    三峡水库库区基金支出</t>
  </si>
  <si>
    <t xml:space="preserve">    铁路建设基金支出</t>
  </si>
  <si>
    <t xml:space="preserve">    船舶油污损害赔偿基金支出</t>
  </si>
  <si>
    <t xml:space="preserve">    民航发展基金支出</t>
  </si>
  <si>
    <t xml:space="preserve">    农网还贷资金支出</t>
  </si>
  <si>
    <t xml:space="preserve">    旅游发展基金支出</t>
  </si>
  <si>
    <t>转移性收入</t>
  </si>
  <si>
    <t>转移性支出</t>
  </si>
  <si>
    <t>一、一般公共服务</t>
  </si>
  <si>
    <t xml:space="preserve">    人大事务</t>
  </si>
  <si>
    <t xml:space="preserve">    政协事务</t>
  </si>
  <si>
    <t xml:space="preserve">    政府办公厅(室)及相关机构事务</t>
  </si>
  <si>
    <t xml:space="preserve">    发展与改革事务</t>
  </si>
  <si>
    <t xml:space="preserve">    统计信息事务</t>
  </si>
  <si>
    <t xml:space="preserve">    财政事务</t>
  </si>
  <si>
    <t xml:space="preserve">    税收事务</t>
  </si>
  <si>
    <t xml:space="preserve">    审计事务</t>
  </si>
  <si>
    <t xml:space="preserve">    海关事务</t>
  </si>
  <si>
    <t xml:space="preserve">    人力资源事务</t>
  </si>
  <si>
    <t xml:space="preserve">    纪检监察事务</t>
  </si>
  <si>
    <t xml:space="preserve">    商贸事务</t>
  </si>
  <si>
    <t xml:space="preserve">    知识产权事务</t>
  </si>
  <si>
    <t xml:space="preserve">    工商行政管理事务</t>
  </si>
  <si>
    <t xml:space="preserve">    质量技术监督与检验检疫事务</t>
  </si>
  <si>
    <t xml:space="preserve">    民族事务</t>
  </si>
  <si>
    <t xml:space="preserve">    宗教事务</t>
  </si>
  <si>
    <t xml:space="preserve">    港澳台侨事务</t>
  </si>
  <si>
    <t xml:space="preserve">    档案事务</t>
  </si>
  <si>
    <t xml:space="preserve">    民主党派及工商联事务</t>
  </si>
  <si>
    <t xml:space="preserve">    群众团体事务</t>
  </si>
  <si>
    <t xml:space="preserve">    党委办公厅（室）及相关机构事务</t>
  </si>
  <si>
    <t xml:space="preserve">    组织事务</t>
  </si>
  <si>
    <t xml:space="preserve">    宣传事务</t>
  </si>
  <si>
    <t xml:space="preserve">    统战事务</t>
  </si>
  <si>
    <t xml:space="preserve">    对外联络事务</t>
  </si>
  <si>
    <t xml:space="preserve">    其他共产党事务支出</t>
  </si>
  <si>
    <t xml:space="preserve">    其他一般公共服务支出</t>
  </si>
  <si>
    <t xml:space="preserve">    对外合作与交流</t>
  </si>
  <si>
    <t xml:space="preserve">    其他外交支出</t>
  </si>
  <si>
    <t xml:space="preserve">    国防动员</t>
  </si>
  <si>
    <t xml:space="preserve">    其他国防支出</t>
  </si>
  <si>
    <t xml:space="preserve">    武装警察</t>
  </si>
  <si>
    <t xml:space="preserve">    公安</t>
  </si>
  <si>
    <t xml:space="preserve">    国家安全</t>
  </si>
  <si>
    <t xml:space="preserve">    检察</t>
  </si>
  <si>
    <t xml:space="preserve">    法院</t>
  </si>
  <si>
    <t xml:space="preserve">    司法</t>
  </si>
  <si>
    <t xml:space="preserve">    监狱</t>
  </si>
  <si>
    <t xml:space="preserve">    国家保密</t>
  </si>
  <si>
    <t xml:space="preserve">    缉私警察</t>
  </si>
  <si>
    <t xml:space="preserve">    教育管理事务</t>
  </si>
  <si>
    <t xml:space="preserve">    普通教育</t>
  </si>
  <si>
    <t xml:space="preserve">    职业教育</t>
  </si>
  <si>
    <t xml:space="preserve">    成人教育</t>
  </si>
  <si>
    <t xml:space="preserve">    广播电视教育</t>
  </si>
  <si>
    <t xml:space="preserve">    留学教育</t>
  </si>
  <si>
    <t xml:space="preserve">    特殊教育</t>
  </si>
  <si>
    <t xml:space="preserve">    教育费附加安排的支出</t>
  </si>
  <si>
    <t xml:space="preserve">    其他教育支出</t>
  </si>
  <si>
    <t xml:space="preserve">    科学技术管理事务</t>
  </si>
  <si>
    <t xml:space="preserve">    基础研究</t>
  </si>
  <si>
    <t xml:space="preserve">    应用研究</t>
  </si>
  <si>
    <t xml:space="preserve">    技术研究与开发</t>
  </si>
  <si>
    <t xml:space="preserve">    科技条件与服务</t>
  </si>
  <si>
    <t xml:space="preserve">    社会科学</t>
  </si>
  <si>
    <t xml:space="preserve">    科学技术普及</t>
  </si>
  <si>
    <t xml:space="preserve">    科技交流与合作</t>
  </si>
  <si>
    <t xml:space="preserve">    其他科学技术支出</t>
  </si>
  <si>
    <t xml:space="preserve">    文化</t>
  </si>
  <si>
    <t xml:space="preserve">    文物</t>
  </si>
  <si>
    <t xml:space="preserve">    体育</t>
  </si>
  <si>
    <t xml:space="preserve">    其他文化体育与传媒支出</t>
  </si>
  <si>
    <t xml:space="preserve">    人力资源和社会保障管理事务</t>
  </si>
  <si>
    <t xml:space="preserve">    民政管理事务</t>
  </si>
  <si>
    <t xml:space="preserve">    财政对社会保险基金的补助</t>
  </si>
  <si>
    <t xml:space="preserve">    行政事业单位离退休</t>
  </si>
  <si>
    <t xml:space="preserve">    企业改革补助</t>
  </si>
  <si>
    <t xml:space="preserve">    就业补助</t>
  </si>
  <si>
    <t xml:space="preserve">    抚恤</t>
  </si>
  <si>
    <t xml:space="preserve">    退役安置</t>
  </si>
  <si>
    <t xml:space="preserve">    社会福利</t>
  </si>
  <si>
    <t xml:space="preserve">    残疾人事业</t>
  </si>
  <si>
    <t xml:space="preserve">    自然灾害生活救助</t>
  </si>
  <si>
    <t xml:space="preserve">    红十字事业</t>
  </si>
  <si>
    <t xml:space="preserve">    补充道路交通事故社会救助基金</t>
  </si>
  <si>
    <t xml:space="preserve">    其他社会保障和就业支出</t>
  </si>
  <si>
    <t xml:space="preserve">    公立医院</t>
  </si>
  <si>
    <t xml:space="preserve">    基层医疗卫生机构</t>
  </si>
  <si>
    <t xml:space="preserve">    公共卫生</t>
  </si>
  <si>
    <t xml:space="preserve">    医疗保障</t>
  </si>
  <si>
    <t xml:space="preserve">    中医药</t>
  </si>
  <si>
    <t xml:space="preserve">    食品和药品监督管理事务</t>
  </si>
  <si>
    <t xml:space="preserve">    环境保护管理事务</t>
  </si>
  <si>
    <t xml:space="preserve">    环境监测与监察</t>
  </si>
  <si>
    <t xml:space="preserve">    污染防治</t>
  </si>
  <si>
    <t xml:space="preserve">    自然生态保护</t>
  </si>
  <si>
    <t xml:space="preserve">    天然林保护</t>
  </si>
  <si>
    <t xml:space="preserve">    退耕还林</t>
  </si>
  <si>
    <t xml:space="preserve">    风沙荒漠治理</t>
  </si>
  <si>
    <t xml:space="preserve">    退牧还草</t>
  </si>
  <si>
    <t xml:space="preserve">    已垦草原退耕还草</t>
  </si>
  <si>
    <t xml:space="preserve">    能源节约利用</t>
  </si>
  <si>
    <t xml:space="preserve">    污染减排</t>
  </si>
  <si>
    <t xml:space="preserve">    可再生能源</t>
  </si>
  <si>
    <t xml:space="preserve">    能源管理事务</t>
  </si>
  <si>
    <t xml:space="preserve">    其他节能环保支出</t>
  </si>
  <si>
    <t xml:space="preserve">      城乡社区管理事务</t>
  </si>
  <si>
    <t xml:space="preserve">      城乡社区规划与管理</t>
  </si>
  <si>
    <t xml:space="preserve">      城乡社区公共设施</t>
  </si>
  <si>
    <t xml:space="preserve">      城乡社区环境卫生</t>
  </si>
  <si>
    <t xml:space="preserve">      建设市场管理与监督</t>
  </si>
  <si>
    <t xml:space="preserve">      农业</t>
  </si>
  <si>
    <t xml:space="preserve">      林业</t>
  </si>
  <si>
    <t xml:space="preserve">      水利</t>
  </si>
  <si>
    <t xml:space="preserve">      南水北调</t>
  </si>
  <si>
    <t xml:space="preserve">      扶贫</t>
  </si>
  <si>
    <t xml:space="preserve">      农业综合开发</t>
  </si>
  <si>
    <t xml:space="preserve">      农村综合改革</t>
  </si>
  <si>
    <t xml:space="preserve">      其他农林水事务支出</t>
  </si>
  <si>
    <t xml:space="preserve">      公路水路运输</t>
  </si>
  <si>
    <t xml:space="preserve">      铁路运输</t>
  </si>
  <si>
    <t xml:space="preserve">      民用航空运输</t>
  </si>
  <si>
    <t xml:space="preserve">      邮政业支出</t>
  </si>
  <si>
    <t xml:space="preserve">      车辆购置税支出</t>
  </si>
  <si>
    <t xml:space="preserve">      其他交通运输支出</t>
  </si>
  <si>
    <t xml:space="preserve">      制造业</t>
  </si>
  <si>
    <t xml:space="preserve">      建筑业</t>
  </si>
  <si>
    <t xml:space="preserve">      安全生产监管</t>
  </si>
  <si>
    <t xml:space="preserve">      国有资产监管</t>
  </si>
  <si>
    <t xml:space="preserve">      支持中小企业发展和管理支出</t>
  </si>
  <si>
    <t xml:space="preserve">      商业流通事务</t>
  </si>
  <si>
    <t xml:space="preserve">      旅游业管理与服务支出</t>
  </si>
  <si>
    <t xml:space="preserve">      涉外发展服务支出</t>
  </si>
  <si>
    <t xml:space="preserve">      一般公共服务</t>
  </si>
  <si>
    <t xml:space="preserve">      教育</t>
  </si>
  <si>
    <t xml:space="preserve">      文化体育与传媒</t>
  </si>
  <si>
    <t xml:space="preserve">      医疗卫生</t>
  </si>
  <si>
    <t xml:space="preserve">      节能环保</t>
  </si>
  <si>
    <t xml:space="preserve">      交通运输</t>
  </si>
  <si>
    <t xml:space="preserve">      住房保障</t>
  </si>
  <si>
    <t xml:space="preserve">      其他支出</t>
  </si>
  <si>
    <t xml:space="preserve">      国土资源事务</t>
  </si>
  <si>
    <t xml:space="preserve">      海洋管理事务</t>
  </si>
  <si>
    <t xml:space="preserve">      测绘事务</t>
  </si>
  <si>
    <t xml:space="preserve">      地震事务</t>
  </si>
  <si>
    <t xml:space="preserve">      气象事务</t>
  </si>
  <si>
    <t xml:space="preserve">      保障性安居工程支出</t>
  </si>
  <si>
    <t xml:space="preserve">      住房改革支出</t>
  </si>
  <si>
    <t xml:space="preserve">      城乡社区住宅</t>
  </si>
  <si>
    <t xml:space="preserve">      粮油事务</t>
  </si>
  <si>
    <t xml:space="preserve">      物资事务</t>
  </si>
  <si>
    <t xml:space="preserve">      能源储备</t>
  </si>
  <si>
    <t xml:space="preserve">      粮油储备</t>
  </si>
  <si>
    <t xml:space="preserve">      重要商品储备</t>
  </si>
  <si>
    <t xml:space="preserve">        年初预留</t>
  </si>
  <si>
    <t xml:space="preserve">        其他支出</t>
  </si>
  <si>
    <t>一、税收收入</t>
  </si>
  <si>
    <t xml:space="preserve">    增值税</t>
  </si>
  <si>
    <t xml:space="preserve">    营业税</t>
  </si>
  <si>
    <t xml:space="preserve">    企业所得税</t>
  </si>
  <si>
    <t xml:space="preserve">    企业所得税退税</t>
  </si>
  <si>
    <t xml:space="preserve">    个人所得税</t>
  </si>
  <si>
    <t xml:space="preserve">    资源税</t>
  </si>
  <si>
    <t xml:space="preserve">    城市维护建设税</t>
  </si>
  <si>
    <t xml:space="preserve">    房产税</t>
  </si>
  <si>
    <t xml:space="preserve">    印花税</t>
  </si>
  <si>
    <t xml:space="preserve">    城镇土地使用税</t>
  </si>
  <si>
    <t xml:space="preserve">    土地增值税</t>
  </si>
  <si>
    <t xml:space="preserve">    车船税</t>
  </si>
  <si>
    <t xml:space="preserve">    耕地占用税</t>
  </si>
  <si>
    <t xml:space="preserve">    契税</t>
  </si>
  <si>
    <t xml:space="preserve">    烟叶税</t>
  </si>
  <si>
    <t xml:space="preserve">    其他税收收入</t>
  </si>
  <si>
    <t>二、非税收入</t>
  </si>
  <si>
    <t xml:space="preserve">    专项收入</t>
  </si>
  <si>
    <t xml:space="preserve">    行政事业性收费收入</t>
  </si>
  <si>
    <t xml:space="preserve">    罚没收入</t>
  </si>
  <si>
    <t xml:space="preserve">    国有资本经营收入</t>
  </si>
  <si>
    <t xml:space="preserve">    国有资源（资产）有偿使用收入</t>
  </si>
  <si>
    <t xml:space="preserve">    其他收入</t>
  </si>
  <si>
    <t>收入合计</t>
  </si>
  <si>
    <r>
      <t>项</t>
    </r>
    <r>
      <rPr>
        <b/>
        <sz val="12"/>
        <rFont val="宋体"/>
        <family val="0"/>
      </rPr>
      <t>目</t>
    </r>
  </si>
  <si>
    <t>上年决算（执行)数</t>
  </si>
  <si>
    <t>预算数为决算（执行）数%</t>
  </si>
  <si>
    <t>单位：万元</t>
  </si>
  <si>
    <t xml:space="preserve">      行政运行</t>
  </si>
  <si>
    <t xml:space="preserve">      一般行政管理事务</t>
  </si>
  <si>
    <t xml:space="preserve">      机关服务</t>
  </si>
  <si>
    <t xml:space="preserve">      人大会议</t>
  </si>
  <si>
    <t xml:space="preserve">      人大立法</t>
  </si>
  <si>
    <t xml:space="preserve">      人大监督</t>
  </si>
  <si>
    <t xml:space="preserve">      代表工作</t>
  </si>
  <si>
    <t xml:space="preserve">      人大信访工作</t>
  </si>
  <si>
    <t xml:space="preserve">      事业运行</t>
  </si>
  <si>
    <t xml:space="preserve">      其他人大事务支出</t>
  </si>
  <si>
    <t xml:space="preserve">      政协会议</t>
  </si>
  <si>
    <t xml:space="preserve">      委员视察</t>
  </si>
  <si>
    <t xml:space="preserve">      参政议政</t>
  </si>
  <si>
    <t xml:space="preserve">      其他政协事务支出</t>
  </si>
  <si>
    <t xml:space="preserve">      专项服务</t>
  </si>
  <si>
    <t xml:space="preserve">      专项业务活动</t>
  </si>
  <si>
    <t xml:space="preserve">      政务公开审批</t>
  </si>
  <si>
    <t xml:space="preserve">      法制建设</t>
  </si>
  <si>
    <t xml:space="preserve">      信访事务</t>
  </si>
  <si>
    <t xml:space="preserve">      参事事务</t>
  </si>
  <si>
    <t xml:space="preserve">      其他政府办公厅（室）及相关机构事务支出</t>
  </si>
  <si>
    <t xml:space="preserve">      战略规划与实施</t>
  </si>
  <si>
    <t xml:space="preserve">      日常经济运行调节</t>
  </si>
  <si>
    <t xml:space="preserve">      社会事业发展规划</t>
  </si>
  <si>
    <t xml:space="preserve">      经济体制改革研究</t>
  </si>
  <si>
    <t xml:space="preserve">      物价管理</t>
  </si>
  <si>
    <t xml:space="preserve">      其他发展与改革事务支出</t>
  </si>
  <si>
    <t xml:space="preserve">      信息事务</t>
  </si>
  <si>
    <t xml:space="preserve">      专项统计业务</t>
  </si>
  <si>
    <t xml:space="preserve">      统计管理</t>
  </si>
  <si>
    <t xml:space="preserve">      专项普查活动</t>
  </si>
  <si>
    <t xml:space="preserve">      统计抽样调查</t>
  </si>
  <si>
    <t xml:space="preserve">      其他统计信息事务支出</t>
  </si>
  <si>
    <t xml:space="preserve">      预算改革业务</t>
  </si>
  <si>
    <t xml:space="preserve">      财政国库业务</t>
  </si>
  <si>
    <t xml:space="preserve">      财政监察</t>
  </si>
  <si>
    <t xml:space="preserve">      信息化建设</t>
  </si>
  <si>
    <t xml:space="preserve">      财政委托业务支出</t>
  </si>
  <si>
    <t xml:space="preserve">      其他财政事务支出</t>
  </si>
  <si>
    <t xml:space="preserve">      税务办案</t>
  </si>
  <si>
    <t xml:space="preserve">      税务登记证及发票管理</t>
  </si>
  <si>
    <t xml:space="preserve">      代扣代收代征税款手续费</t>
  </si>
  <si>
    <t xml:space="preserve">      税务宣传</t>
  </si>
  <si>
    <t xml:space="preserve">      协税护税</t>
  </si>
  <si>
    <t xml:space="preserve">      其他税收事务支出</t>
  </si>
  <si>
    <t xml:space="preserve">      审计业务</t>
  </si>
  <si>
    <t xml:space="preserve">      审计管理</t>
  </si>
  <si>
    <t xml:space="preserve">      其他审计事务支出</t>
  </si>
  <si>
    <t xml:space="preserve">      收费业务</t>
  </si>
  <si>
    <t xml:space="preserve">      缉私办案</t>
  </si>
  <si>
    <t xml:space="preserve">      口岸电子执法系统建设与维护</t>
  </si>
  <si>
    <t xml:space="preserve">      其他海关事务支出</t>
  </si>
  <si>
    <t xml:space="preserve">      政府特殊津贴</t>
  </si>
  <si>
    <t xml:space="preserve">      资助留学回国人员</t>
  </si>
  <si>
    <t xml:space="preserve">      军队转业干部安置</t>
  </si>
  <si>
    <t xml:space="preserve">      博士后日常经费</t>
  </si>
  <si>
    <t xml:space="preserve">      引进人才费用</t>
  </si>
  <si>
    <t xml:space="preserve">      公务员考核</t>
  </si>
  <si>
    <t xml:space="preserve">      公务员招考</t>
  </si>
  <si>
    <t xml:space="preserve">      大案要案查处</t>
  </si>
  <si>
    <t xml:space="preserve">      派驻派出机构</t>
  </si>
  <si>
    <t xml:space="preserve">      中央巡视</t>
  </si>
  <si>
    <t xml:space="preserve">      其他纪检监察事务支出</t>
  </si>
  <si>
    <t xml:space="preserve">      对外贸易管理</t>
  </si>
  <si>
    <t xml:space="preserve">      国际经济合作</t>
  </si>
  <si>
    <t xml:space="preserve">      外资管理</t>
  </si>
  <si>
    <t xml:space="preserve">      国内贸易管理</t>
  </si>
  <si>
    <t xml:space="preserve">      招商引资</t>
  </si>
  <si>
    <t xml:space="preserve">      其他商贸事务支出</t>
  </si>
  <si>
    <t xml:space="preserve">      专利审批</t>
  </si>
  <si>
    <t xml:space="preserve">      国家知识产权战略</t>
  </si>
  <si>
    <t xml:space="preserve">      专利试点和产业化推进</t>
  </si>
  <si>
    <t xml:space="preserve">      专利执法</t>
  </si>
  <si>
    <t xml:space="preserve">      国际组织专项活动</t>
  </si>
  <si>
    <t xml:space="preserve">      知识产权宏观管理</t>
  </si>
  <si>
    <t xml:space="preserve">      其他知识产权事务支出</t>
  </si>
  <si>
    <t xml:space="preserve">      工商行政管理专项</t>
  </si>
  <si>
    <t xml:space="preserve">      执法办案专项</t>
  </si>
  <si>
    <t xml:space="preserve">      消费者权益保护</t>
  </si>
  <si>
    <t xml:space="preserve">      其他工商行政管理事务支出</t>
  </si>
  <si>
    <t xml:space="preserve">      出入境检验检疫行政执法和业务管理</t>
  </si>
  <si>
    <t xml:space="preserve">      出入境检验检疫技术支持</t>
  </si>
  <si>
    <t xml:space="preserve">      质量技术监督行政执法及业务管理</t>
  </si>
  <si>
    <t xml:space="preserve">      质量技术监督技术支持</t>
  </si>
  <si>
    <t xml:space="preserve">      认证认可监督管理</t>
  </si>
  <si>
    <t xml:space="preserve">      标准化管理</t>
  </si>
  <si>
    <t xml:space="preserve">      其他质量技术监督与检验检疫事务支出</t>
  </si>
  <si>
    <t xml:space="preserve">      民族工作专项</t>
  </si>
  <si>
    <t xml:space="preserve">      其他民族事务支出</t>
  </si>
  <si>
    <t xml:space="preserve">      宗教工作专项</t>
  </si>
  <si>
    <t xml:space="preserve">      其他宗教事务支出</t>
  </si>
  <si>
    <t xml:space="preserve">      港澳事务</t>
  </si>
  <si>
    <t xml:space="preserve">      台湾事务</t>
  </si>
  <si>
    <t xml:space="preserve">      华侨事务</t>
  </si>
  <si>
    <t xml:space="preserve">      其他港澳台侨事务支出</t>
  </si>
  <si>
    <t xml:space="preserve">      档案馆</t>
  </si>
  <si>
    <t xml:space="preserve">      其他档案事务支出</t>
  </si>
  <si>
    <t xml:space="preserve">      其他民主党派及工商联事务支出</t>
  </si>
  <si>
    <t xml:space="preserve">      厂务公开</t>
  </si>
  <si>
    <t xml:space="preserve">      工会疗养休养</t>
  </si>
  <si>
    <t xml:space="preserve">      其他群众团体事务支出</t>
  </si>
  <si>
    <t xml:space="preserve">      专项业务</t>
  </si>
  <si>
    <t xml:space="preserve">      其他党委办公厅（室）及相关机构事务支出</t>
  </si>
  <si>
    <t xml:space="preserve">      其他组织事务支出</t>
  </si>
  <si>
    <t xml:space="preserve">      其他宣传事务支出</t>
  </si>
  <si>
    <t xml:space="preserve">      其他统战事务支出</t>
  </si>
  <si>
    <t xml:space="preserve">      其他对外联络事务支出</t>
  </si>
  <si>
    <t xml:space="preserve">      其他共产党事务支出</t>
  </si>
  <si>
    <t xml:space="preserve">      国家赔偿费用支出</t>
  </si>
  <si>
    <t xml:space="preserve">      其他一般公共服务支出</t>
  </si>
  <si>
    <t xml:space="preserve">      兵役征集</t>
  </si>
  <si>
    <t xml:space="preserve">      经济动员</t>
  </si>
  <si>
    <t xml:space="preserve">      人民防空</t>
  </si>
  <si>
    <t xml:space="preserve">      交通战备</t>
  </si>
  <si>
    <t xml:space="preserve">      国防教育</t>
  </si>
  <si>
    <t xml:space="preserve">      其他国防动员支出</t>
  </si>
  <si>
    <t xml:space="preserve">      内卫</t>
  </si>
  <si>
    <t xml:space="preserve">      边防</t>
  </si>
  <si>
    <t xml:space="preserve">      消防</t>
  </si>
  <si>
    <t xml:space="preserve">      警卫</t>
  </si>
  <si>
    <t xml:space="preserve">      黄金</t>
  </si>
  <si>
    <t xml:space="preserve">      森林</t>
  </si>
  <si>
    <t xml:space="preserve">      水电</t>
  </si>
  <si>
    <t xml:space="preserve">      交通</t>
  </si>
  <si>
    <t xml:space="preserve">      其他武装警察支出</t>
  </si>
  <si>
    <t xml:space="preserve">      治安管理</t>
  </si>
  <si>
    <t xml:space="preserve">      国内安全保卫</t>
  </si>
  <si>
    <t xml:space="preserve">      刑事侦查</t>
  </si>
  <si>
    <t xml:space="preserve">      经济犯罪侦查</t>
  </si>
  <si>
    <t xml:space="preserve">      出入境管理</t>
  </si>
  <si>
    <t xml:space="preserve">      行动技术管理</t>
  </si>
  <si>
    <t xml:space="preserve">      防范和处理邪教犯罪</t>
  </si>
  <si>
    <t xml:space="preserve">      禁毒管理</t>
  </si>
  <si>
    <t xml:space="preserve">      道路交通管理</t>
  </si>
  <si>
    <t xml:space="preserve">      网络侦控管理</t>
  </si>
  <si>
    <t xml:space="preserve">      反恐怖</t>
  </si>
  <si>
    <t xml:space="preserve">      居民身份证管理</t>
  </si>
  <si>
    <t xml:space="preserve">      网络运行及维护</t>
  </si>
  <si>
    <t xml:space="preserve">      拘押收教场所管理</t>
  </si>
  <si>
    <t xml:space="preserve">      警犬繁育及训养</t>
  </si>
  <si>
    <t xml:space="preserve">      其他公安支出</t>
  </si>
  <si>
    <t xml:space="preserve">      安全业务</t>
  </si>
  <si>
    <t xml:space="preserve">      其他国家安全支出</t>
  </si>
  <si>
    <t xml:space="preserve">      查办和预防职务犯罪</t>
  </si>
  <si>
    <t xml:space="preserve">      公诉和审判监督</t>
  </si>
  <si>
    <t xml:space="preserve">      侦查监督</t>
  </si>
  <si>
    <t xml:space="preserve">      执行监督</t>
  </si>
  <si>
    <t xml:space="preserve">      控告申诉</t>
  </si>
  <si>
    <t xml:space="preserve">      “两房”建设</t>
  </si>
  <si>
    <t xml:space="preserve">      其他检察支出</t>
  </si>
  <si>
    <t xml:space="preserve">      案件审判</t>
  </si>
  <si>
    <t xml:space="preserve">      案件执行</t>
  </si>
  <si>
    <t xml:space="preserve">      “两庭”建设</t>
  </si>
  <si>
    <t xml:space="preserve">      其他法院支出</t>
  </si>
  <si>
    <t xml:space="preserve">      基层司法业务</t>
  </si>
  <si>
    <t xml:space="preserve">      普法宣传</t>
  </si>
  <si>
    <t xml:space="preserve">      律师公证管理</t>
  </si>
  <si>
    <t xml:space="preserve">      法律援助</t>
  </si>
  <si>
    <t xml:space="preserve">      司法统一考试</t>
  </si>
  <si>
    <t xml:space="preserve">      仲裁</t>
  </si>
  <si>
    <t xml:space="preserve">      其他司法支出</t>
  </si>
  <si>
    <t xml:space="preserve">      犯人生活</t>
  </si>
  <si>
    <t xml:space="preserve">      犯人改造</t>
  </si>
  <si>
    <t xml:space="preserve">      狱政设施建设</t>
  </si>
  <si>
    <t xml:space="preserve">      其他监狱支出</t>
  </si>
  <si>
    <t xml:space="preserve">      所政设施建设</t>
  </si>
  <si>
    <t xml:space="preserve">      保密技术</t>
  </si>
  <si>
    <t xml:space="preserve">      保密管理</t>
  </si>
  <si>
    <t xml:space="preserve">      其他国家保密支出</t>
  </si>
  <si>
    <t xml:space="preserve">      专项缉私活动支出</t>
  </si>
  <si>
    <t xml:space="preserve">      缉私情报</t>
  </si>
  <si>
    <t xml:space="preserve">      禁毒及缉毒</t>
  </si>
  <si>
    <t xml:space="preserve">      其他缉私警察支出</t>
  </si>
  <si>
    <t xml:space="preserve">      其他教育管理事务支出</t>
  </si>
  <si>
    <t xml:space="preserve">      学前教育</t>
  </si>
  <si>
    <t xml:space="preserve">      小学教育</t>
  </si>
  <si>
    <t xml:space="preserve">      初中教育</t>
  </si>
  <si>
    <t xml:space="preserve">      高中教育</t>
  </si>
  <si>
    <t xml:space="preserve">      高等教育</t>
  </si>
  <si>
    <t xml:space="preserve">      化解农村义务教育债务支出</t>
  </si>
  <si>
    <t xml:space="preserve">      其他普通教育支出</t>
  </si>
  <si>
    <t xml:space="preserve">      初等职业教育</t>
  </si>
  <si>
    <t xml:space="preserve">      中专教育</t>
  </si>
  <si>
    <t xml:space="preserve">      技校教育</t>
  </si>
  <si>
    <t xml:space="preserve">      职业高中教育</t>
  </si>
  <si>
    <t xml:space="preserve">      高等职业教育</t>
  </si>
  <si>
    <t xml:space="preserve">      其他职业教育支出</t>
  </si>
  <si>
    <t xml:space="preserve">      成人初等教育</t>
  </si>
  <si>
    <t xml:space="preserve">      成人中等教育</t>
  </si>
  <si>
    <t xml:space="preserve">      成人高等教育</t>
  </si>
  <si>
    <t xml:space="preserve">      成人广播电视教育</t>
  </si>
  <si>
    <t xml:space="preserve">      其他成人教育支出</t>
  </si>
  <si>
    <t xml:space="preserve">      广播电视学校</t>
  </si>
  <si>
    <t xml:space="preserve">      教育电视台</t>
  </si>
  <si>
    <t xml:space="preserve">      其他广播电视教育支出</t>
  </si>
  <si>
    <t xml:space="preserve">      出国留学教育</t>
  </si>
  <si>
    <t xml:space="preserve">      来华留学教育</t>
  </si>
  <si>
    <t xml:space="preserve">      其他留学教育支出</t>
  </si>
  <si>
    <t xml:space="preserve">      特殊学校教育</t>
  </si>
  <si>
    <t xml:space="preserve">      工读学校教育</t>
  </si>
  <si>
    <t xml:space="preserve">      其他特殊教育支出</t>
  </si>
  <si>
    <t xml:space="preserve">      教师进修</t>
  </si>
  <si>
    <t xml:space="preserve">      干部教育</t>
  </si>
  <si>
    <t xml:space="preserve">      农村中小学校舍建设</t>
  </si>
  <si>
    <t xml:space="preserve">      农村中小学教学设施</t>
  </si>
  <si>
    <t xml:space="preserve">      城市中小学校舍建设</t>
  </si>
  <si>
    <t xml:space="preserve">      城市中小学教学设施</t>
  </si>
  <si>
    <t xml:space="preserve">      中等职业学校教学设施</t>
  </si>
  <si>
    <t xml:space="preserve">      其他教育费附加安排的支出</t>
  </si>
  <si>
    <t xml:space="preserve">      其他科学技术管理事务支出</t>
  </si>
  <si>
    <t xml:space="preserve">      机构运行</t>
  </si>
  <si>
    <t xml:space="preserve">      重点基础研究规划</t>
  </si>
  <si>
    <t xml:space="preserve">      自然科学基金</t>
  </si>
  <si>
    <t xml:space="preserve">      重点实验室及相关设施</t>
  </si>
  <si>
    <t xml:space="preserve">      重大科学工程</t>
  </si>
  <si>
    <t xml:space="preserve">      专项基础科研</t>
  </si>
  <si>
    <t xml:space="preserve">      专项技术基础</t>
  </si>
  <si>
    <t xml:space="preserve">      其他基础研究支出</t>
  </si>
  <si>
    <t xml:space="preserve">      社会公益研究</t>
  </si>
  <si>
    <t xml:space="preserve">      高技术研究</t>
  </si>
  <si>
    <t xml:space="preserve">      专项科研试制</t>
  </si>
  <si>
    <t xml:space="preserve">      其他应用研究支出</t>
  </si>
  <si>
    <t xml:space="preserve">      应用技术研究与开发</t>
  </si>
  <si>
    <t xml:space="preserve">      产业技术研究与开发</t>
  </si>
  <si>
    <t xml:space="preserve">      科技成果转化与扩散</t>
  </si>
  <si>
    <t xml:space="preserve">      其他技术研究与开发支出</t>
  </si>
  <si>
    <t xml:space="preserve">      技术创新服务体系</t>
  </si>
  <si>
    <t xml:space="preserve">      科技条件专项</t>
  </si>
  <si>
    <t xml:space="preserve">      其他科技条件与服务支出</t>
  </si>
  <si>
    <t xml:space="preserve">      社会科学研究机构</t>
  </si>
  <si>
    <t xml:space="preserve">      社会科学研究</t>
  </si>
  <si>
    <t xml:space="preserve">      社科基金支出</t>
  </si>
  <si>
    <t xml:space="preserve">      其他社会科学支出</t>
  </si>
  <si>
    <t xml:space="preserve">      科普活动</t>
  </si>
  <si>
    <t xml:space="preserve">      青少年科技活动</t>
  </si>
  <si>
    <t xml:space="preserve">      学术交流活动</t>
  </si>
  <si>
    <t xml:space="preserve">      科技馆站</t>
  </si>
  <si>
    <t xml:space="preserve">      其他科学技术普及支出</t>
  </si>
  <si>
    <t xml:space="preserve">      国际交流与合作</t>
  </si>
  <si>
    <t xml:space="preserve">      重大科技合作项目</t>
  </si>
  <si>
    <t xml:space="preserve">      其他科技交流与合作支出</t>
  </si>
  <si>
    <t xml:space="preserve">      科技奖励</t>
  </si>
  <si>
    <t xml:space="preserve">      核应急</t>
  </si>
  <si>
    <t xml:space="preserve">      转制科研机构</t>
  </si>
  <si>
    <t xml:space="preserve">      其他科学技术支出</t>
  </si>
  <si>
    <t xml:space="preserve">      图书馆</t>
  </si>
  <si>
    <t xml:space="preserve">      文化展示及纪念机构</t>
  </si>
  <si>
    <t xml:space="preserve">      艺术表演场所</t>
  </si>
  <si>
    <t xml:space="preserve">      艺术表演团体</t>
  </si>
  <si>
    <t xml:space="preserve">      文化活动</t>
  </si>
  <si>
    <t xml:space="preserve">      群众文化</t>
  </si>
  <si>
    <t xml:space="preserve">      文化交流与合作</t>
  </si>
  <si>
    <t xml:space="preserve">      文化创作与保护</t>
  </si>
  <si>
    <t xml:space="preserve">      文化市场管理</t>
  </si>
  <si>
    <t xml:space="preserve">      其他文化支出</t>
  </si>
  <si>
    <t xml:space="preserve">      文物保护</t>
  </si>
  <si>
    <t xml:space="preserve">      博物馆</t>
  </si>
  <si>
    <t xml:space="preserve">      历史名城与古迹</t>
  </si>
  <si>
    <t xml:space="preserve">      其他文物支出</t>
  </si>
  <si>
    <t xml:space="preserve">      运动项目管理</t>
  </si>
  <si>
    <t xml:space="preserve">      体育竞赛</t>
  </si>
  <si>
    <t xml:space="preserve">      体育训练</t>
  </si>
  <si>
    <t xml:space="preserve">      体育场馆</t>
  </si>
  <si>
    <t xml:space="preserve">      群众体育</t>
  </si>
  <si>
    <t xml:space="preserve">      体育交流与合作</t>
  </si>
  <si>
    <t xml:space="preserve">      其他体育支出</t>
  </si>
  <si>
    <t xml:space="preserve">      广播</t>
  </si>
  <si>
    <t xml:space="preserve">      电视</t>
  </si>
  <si>
    <t xml:space="preserve">      电影</t>
  </si>
  <si>
    <t xml:space="preserve">      新闻通讯</t>
  </si>
  <si>
    <t xml:space="preserve">      出版发行</t>
  </si>
  <si>
    <t xml:space="preserve">      版权管理</t>
  </si>
  <si>
    <t xml:space="preserve">      宣传文化发展专项支出</t>
  </si>
  <si>
    <t xml:space="preserve">      其他文化体育与传媒支出</t>
  </si>
  <si>
    <t xml:space="preserve">      综合业务管理</t>
  </si>
  <si>
    <t xml:space="preserve">      劳动保障监察</t>
  </si>
  <si>
    <t xml:space="preserve">      就业管理事务</t>
  </si>
  <si>
    <t xml:space="preserve">      社会保险业务管理事务</t>
  </si>
  <si>
    <t xml:space="preserve">      社会保险经办机构</t>
  </si>
  <si>
    <t xml:space="preserve">      劳动关系和维权</t>
  </si>
  <si>
    <t xml:space="preserve">      公共就业服务和职业技能鉴定机构</t>
  </si>
  <si>
    <t xml:space="preserve">      劳动人事争议调解仲裁</t>
  </si>
  <si>
    <t xml:space="preserve">      其他人力资源和社会保障管理事务支出</t>
  </si>
  <si>
    <t xml:space="preserve">      拥军优属</t>
  </si>
  <si>
    <t xml:space="preserve">      老龄事务</t>
  </si>
  <si>
    <t xml:space="preserve">      民间组织管理</t>
  </si>
  <si>
    <t xml:space="preserve">      行政区划和地名管理</t>
  </si>
  <si>
    <t xml:space="preserve">      基层政权和社区建设</t>
  </si>
  <si>
    <t xml:space="preserve">      部队供应</t>
  </si>
  <si>
    <t xml:space="preserve">      其他民政管理事务支出</t>
  </si>
  <si>
    <t xml:space="preserve">      财政对基本养老保险基金的补助</t>
  </si>
  <si>
    <t xml:space="preserve">      财政对失业保险基金的补助</t>
  </si>
  <si>
    <t xml:space="preserve">      财政对基本医疗保险基金的补助</t>
  </si>
  <si>
    <t xml:space="preserve">      财政对工伤保险基金的补助</t>
  </si>
  <si>
    <t xml:space="preserve">      财政对生育保险基金的补助</t>
  </si>
  <si>
    <t xml:space="preserve">      财政对其他社会保险基金的补助</t>
  </si>
  <si>
    <t xml:space="preserve">      归口管理的行政单位离退休</t>
  </si>
  <si>
    <t xml:space="preserve">      事业单位离退休</t>
  </si>
  <si>
    <t xml:space="preserve">      离退休人员管理机构</t>
  </si>
  <si>
    <t xml:space="preserve">      未归口管理的行政单位离退休</t>
  </si>
  <si>
    <t xml:space="preserve">      其他行政事业单位离退休支出</t>
  </si>
  <si>
    <t xml:space="preserve">      企业关闭破产补助</t>
  </si>
  <si>
    <t xml:space="preserve">      厂办大集体改革补助</t>
  </si>
  <si>
    <t xml:space="preserve">      其他企业改革发展补助</t>
  </si>
  <si>
    <t xml:space="preserve">      职业培训补贴</t>
  </si>
  <si>
    <t xml:space="preserve">      社会保险补贴</t>
  </si>
  <si>
    <t xml:space="preserve">      公益性岗位补贴</t>
  </si>
  <si>
    <t xml:space="preserve">      职业技能鉴定补贴</t>
  </si>
  <si>
    <t xml:space="preserve">      特定就业政策支出</t>
  </si>
  <si>
    <t xml:space="preserve">      就业见习补贴</t>
  </si>
  <si>
    <t xml:space="preserve">      高技能人才培养补助</t>
  </si>
  <si>
    <t xml:space="preserve">      其他就业补助支出</t>
  </si>
  <si>
    <t xml:space="preserve">      死亡抚恤</t>
  </si>
  <si>
    <t xml:space="preserve">      伤残抚恤</t>
  </si>
  <si>
    <t xml:space="preserve">      在乡复员、退伍军人生活补助</t>
  </si>
  <si>
    <t xml:space="preserve">      优抚事业单位支出</t>
  </si>
  <si>
    <t xml:space="preserve">      义务兵优待</t>
  </si>
  <si>
    <t xml:space="preserve">      农村籍退役士兵老年生活补助</t>
  </si>
  <si>
    <t xml:space="preserve">      其他优抚支出</t>
  </si>
  <si>
    <t xml:space="preserve">      退役士兵安置</t>
  </si>
  <si>
    <t xml:space="preserve">      军队移交政府的离退休人员安置</t>
  </si>
  <si>
    <t xml:space="preserve">      军队移交政府离退休干部管理机构</t>
  </si>
  <si>
    <t xml:space="preserve">      其他退役安置支出</t>
  </si>
  <si>
    <t xml:space="preserve">      儿童福利</t>
  </si>
  <si>
    <t xml:space="preserve">      老年福利</t>
  </si>
  <si>
    <t xml:space="preserve">      假肢矫形</t>
  </si>
  <si>
    <t xml:space="preserve">      殡葬</t>
  </si>
  <si>
    <t xml:space="preserve">      社会福利事业单位</t>
  </si>
  <si>
    <t xml:space="preserve">      其他社会福利支出</t>
  </si>
  <si>
    <t xml:space="preserve">      残疾人康复</t>
  </si>
  <si>
    <t xml:space="preserve">      残疾人就业和扶贫</t>
  </si>
  <si>
    <t xml:space="preserve">      残疾人体育</t>
  </si>
  <si>
    <t xml:space="preserve">      其他残疾人事业支出</t>
  </si>
  <si>
    <t xml:space="preserve">      中央自然灾害生活补助</t>
  </si>
  <si>
    <t xml:space="preserve">      地方自然灾害生活补助</t>
  </si>
  <si>
    <t xml:space="preserve">      自然灾害灾后重建补助</t>
  </si>
  <si>
    <t xml:space="preserve">      其他自然灾害生活救助支出</t>
  </si>
  <si>
    <t xml:space="preserve">      其他红十字事业支出</t>
  </si>
  <si>
    <t xml:space="preserve">      农村最低生活保障金支出</t>
  </si>
  <si>
    <t xml:space="preserve">      交强险营业税补助基金支出</t>
  </si>
  <si>
    <t xml:space="preserve">      交强险罚款收入补助基金支出</t>
  </si>
  <si>
    <t xml:space="preserve">      综合医院</t>
  </si>
  <si>
    <t xml:space="preserve">      中医（民族）医院</t>
  </si>
  <si>
    <t xml:space="preserve">      传染病医院</t>
  </si>
  <si>
    <t xml:space="preserve">      职业病防治医院</t>
  </si>
  <si>
    <t xml:space="preserve">      精神病医院</t>
  </si>
  <si>
    <t xml:space="preserve">      妇产医院</t>
  </si>
  <si>
    <t xml:space="preserve">      儿童医院</t>
  </si>
  <si>
    <t xml:space="preserve">      其他专科医院</t>
  </si>
  <si>
    <t xml:space="preserve">      福利医院</t>
  </si>
  <si>
    <t xml:space="preserve">      行业医院</t>
  </si>
  <si>
    <t xml:space="preserve">      处理医疗欠费</t>
  </si>
  <si>
    <t xml:space="preserve">      其他公立医院支出</t>
  </si>
  <si>
    <t xml:space="preserve">      城市社区卫生机构</t>
  </si>
  <si>
    <t xml:space="preserve">      乡镇卫生院</t>
  </si>
  <si>
    <t xml:space="preserve">      其他基层医疗卫生机构支出</t>
  </si>
  <si>
    <t xml:space="preserve">      疾病预防控制机构</t>
  </si>
  <si>
    <t xml:space="preserve">      卫生监督机构</t>
  </si>
  <si>
    <t xml:space="preserve">      妇幼保健机构</t>
  </si>
  <si>
    <t xml:space="preserve">      精神卫生机构</t>
  </si>
  <si>
    <t xml:space="preserve">      应急救治机构</t>
  </si>
  <si>
    <t xml:space="preserve">      采供血机构</t>
  </si>
  <si>
    <t xml:space="preserve">      其他专业公共卫生机构</t>
  </si>
  <si>
    <t xml:space="preserve">      基本公共卫生服务</t>
  </si>
  <si>
    <t xml:space="preserve">      重大公共卫生专项</t>
  </si>
  <si>
    <t xml:space="preserve">      突发公共卫生事件应急处理</t>
  </si>
  <si>
    <t xml:space="preserve">      其他公共卫生支出</t>
  </si>
  <si>
    <t xml:space="preserve">      行政单位医疗</t>
  </si>
  <si>
    <t xml:space="preserve">      事业单位医疗</t>
  </si>
  <si>
    <t xml:space="preserve">      公务员医疗补助</t>
  </si>
  <si>
    <t xml:space="preserve">      优抚对象医疗补助</t>
  </si>
  <si>
    <t xml:space="preserve">      新型农村合作医疗</t>
  </si>
  <si>
    <t xml:space="preserve">      城镇居民基本医疗保险</t>
  </si>
  <si>
    <t xml:space="preserve">      其他医疗保障支出</t>
  </si>
  <si>
    <t xml:space="preserve">      中医（民族医）药专项</t>
  </si>
  <si>
    <t xml:space="preserve">      其他中医药支出</t>
  </si>
  <si>
    <t xml:space="preserve">      药品事务</t>
  </si>
  <si>
    <t xml:space="preserve">      化妆品事务</t>
  </si>
  <si>
    <t xml:space="preserve">      医疗器械事务</t>
  </si>
  <si>
    <t xml:space="preserve">      食品安全事务</t>
  </si>
  <si>
    <t xml:space="preserve">      其他食品和药品监督管理事务支出</t>
  </si>
  <si>
    <t xml:space="preserve">      环境保护宣传</t>
  </si>
  <si>
    <t xml:space="preserve">      环境保护法规、规划及标准</t>
  </si>
  <si>
    <t xml:space="preserve">      环境国际合作及履约</t>
  </si>
  <si>
    <t xml:space="preserve">      环境保护行政许可</t>
  </si>
  <si>
    <t xml:space="preserve">      其他环境保护管理事务支出</t>
  </si>
  <si>
    <t xml:space="preserve">      建设项目环评审查与监督</t>
  </si>
  <si>
    <t xml:space="preserve">      核与辐射安全监督</t>
  </si>
  <si>
    <t xml:space="preserve">      其他环境监测与监察支出</t>
  </si>
  <si>
    <t xml:space="preserve">      大气</t>
  </si>
  <si>
    <t xml:space="preserve">      水体</t>
  </si>
  <si>
    <t xml:space="preserve">      噪声</t>
  </si>
  <si>
    <t xml:space="preserve">      固体废弃物与化学品</t>
  </si>
  <si>
    <t xml:space="preserve">      放射源和放射性废物监管</t>
  </si>
  <si>
    <t xml:space="preserve">      辐射</t>
  </si>
  <si>
    <t xml:space="preserve">      排污费安排的支出</t>
  </si>
  <si>
    <t xml:space="preserve">      其他污染防治支出</t>
  </si>
  <si>
    <t xml:space="preserve">      生态保护</t>
  </si>
  <si>
    <t xml:space="preserve">      农村环境保护</t>
  </si>
  <si>
    <t xml:space="preserve">      自然保护区</t>
  </si>
  <si>
    <t xml:space="preserve">      生物及物种资源保护</t>
  </si>
  <si>
    <t xml:space="preserve">      其他自然生态保护支出</t>
  </si>
  <si>
    <t xml:space="preserve">      森林管护</t>
  </si>
  <si>
    <t xml:space="preserve">      社会保险补助</t>
  </si>
  <si>
    <t xml:space="preserve">      政策性社会性支出补助</t>
  </si>
  <si>
    <t xml:space="preserve">      天然林保护工程建设</t>
  </si>
  <si>
    <t xml:space="preserve">      其他天然林保护支出</t>
  </si>
  <si>
    <t xml:space="preserve">      退耕现金</t>
  </si>
  <si>
    <t xml:space="preserve">      退耕还林粮食折现补贴</t>
  </si>
  <si>
    <t xml:space="preserve">      退耕还林粮食费用补贴</t>
  </si>
  <si>
    <t xml:space="preserve">      退耕还林工程建设</t>
  </si>
  <si>
    <t xml:space="preserve">      其他退耕还林支出</t>
  </si>
  <si>
    <t xml:space="preserve">      京津风沙源治理工程建设</t>
  </si>
  <si>
    <t xml:space="preserve">      其他风沙荒漠治理支出</t>
  </si>
  <si>
    <t xml:space="preserve">      退牧还草工程建设</t>
  </si>
  <si>
    <t xml:space="preserve">      其他退牧还草支出</t>
  </si>
  <si>
    <t xml:space="preserve">      环境监测与信息</t>
  </si>
  <si>
    <t xml:space="preserve">      环境执法监察</t>
  </si>
  <si>
    <t xml:space="preserve">      减排专项支出</t>
  </si>
  <si>
    <t xml:space="preserve">      清洁生产专项支出</t>
  </si>
  <si>
    <t xml:space="preserve">      其他污染减排支出</t>
  </si>
  <si>
    <t xml:space="preserve">      能源预测预警</t>
  </si>
  <si>
    <t xml:space="preserve">      能源战略规划与实施</t>
  </si>
  <si>
    <t xml:space="preserve">      能源科技装备</t>
  </si>
  <si>
    <t xml:space="preserve">      能源行业管理</t>
  </si>
  <si>
    <t xml:space="preserve">      能源管理</t>
  </si>
  <si>
    <t xml:space="preserve">      石油储备发展管理</t>
  </si>
  <si>
    <t xml:space="preserve">      能源调查</t>
  </si>
  <si>
    <t xml:space="preserve">      其他能源管理事务支出</t>
  </si>
  <si>
    <t xml:space="preserve">        行政运行</t>
  </si>
  <si>
    <t xml:space="preserve">        一般行政管理事务</t>
  </si>
  <si>
    <t xml:space="preserve">        机关服务</t>
  </si>
  <si>
    <t xml:space="preserve">        城管执法</t>
  </si>
  <si>
    <t xml:space="preserve">        工程建设标准规范编制与监管</t>
  </si>
  <si>
    <t xml:space="preserve">        工程建设管理</t>
  </si>
  <si>
    <t xml:space="preserve">        市政公用行业市场监管</t>
  </si>
  <si>
    <t xml:space="preserve">        国家重点风景区规划与保护</t>
  </si>
  <si>
    <t xml:space="preserve">        住宅建设与房地产市场监管</t>
  </si>
  <si>
    <t xml:space="preserve">        执业资格注册、资质审查</t>
  </si>
  <si>
    <t xml:space="preserve">        其他城乡社区管理事务支出</t>
  </si>
  <si>
    <t xml:space="preserve">        小城镇基础设施建设</t>
  </si>
  <si>
    <t xml:space="preserve">        其他城乡社区公共设施支出</t>
  </si>
  <si>
    <t xml:space="preserve">        事业运行</t>
  </si>
  <si>
    <t xml:space="preserve">        农垦运行</t>
  </si>
  <si>
    <t xml:space="preserve">        病虫害控制</t>
  </si>
  <si>
    <t xml:space="preserve">        农产品质量安全</t>
  </si>
  <si>
    <t xml:space="preserve">        执法监管</t>
  </si>
  <si>
    <t xml:space="preserve">        统计监测与信息服务</t>
  </si>
  <si>
    <t xml:space="preserve">        农业行业业务管理</t>
  </si>
  <si>
    <t xml:space="preserve">        对外交流与合作</t>
  </si>
  <si>
    <t xml:space="preserve">        稳定农民收入补贴</t>
  </si>
  <si>
    <t xml:space="preserve">        农业结构调整补贴</t>
  </si>
  <si>
    <t xml:space="preserve">        农业组织化与产业化经营</t>
  </si>
  <si>
    <t xml:space="preserve">        农产品加工与促销</t>
  </si>
  <si>
    <t xml:space="preserve">        农村公益事业</t>
  </si>
  <si>
    <t xml:space="preserve">        综合财力补助</t>
  </si>
  <si>
    <t xml:space="preserve">        农村道路建设</t>
  </si>
  <si>
    <t xml:space="preserve">        对高校毕业生到基层任职补助</t>
  </si>
  <si>
    <t xml:space="preserve">        草原植被恢复费安排的支出</t>
  </si>
  <si>
    <t xml:space="preserve">        其他农业支出</t>
  </si>
  <si>
    <t xml:space="preserve">        林业事业机构</t>
  </si>
  <si>
    <t xml:space="preserve">        森林培育</t>
  </si>
  <si>
    <t xml:space="preserve">        林业技术推广</t>
  </si>
  <si>
    <t xml:space="preserve">        森林资源管理</t>
  </si>
  <si>
    <t xml:space="preserve">        森林资源监测</t>
  </si>
  <si>
    <t xml:space="preserve">        森林生态效益补偿</t>
  </si>
  <si>
    <t xml:space="preserve">        林业自然保护区</t>
  </si>
  <si>
    <t xml:space="preserve">        动植物保护</t>
  </si>
  <si>
    <t xml:space="preserve">        湿地保护</t>
  </si>
  <si>
    <t xml:space="preserve">        林业执法与监督</t>
  </si>
  <si>
    <t xml:space="preserve">        林业检疫检测</t>
  </si>
  <si>
    <t xml:space="preserve">        防沙治沙</t>
  </si>
  <si>
    <t xml:space="preserve">        林业质量安全</t>
  </si>
  <si>
    <t xml:space="preserve">        林业工程与项目管理</t>
  </si>
  <si>
    <t xml:space="preserve">        林业对外合作与交流</t>
  </si>
  <si>
    <t xml:space="preserve">        林业产业化</t>
  </si>
  <si>
    <t xml:space="preserve">        信息管理</t>
  </si>
  <si>
    <t xml:space="preserve">        林业政策制定与宣传</t>
  </si>
  <si>
    <t xml:space="preserve">        林业资金审计稽查</t>
  </si>
  <si>
    <t xml:space="preserve">        林区公共支出</t>
  </si>
  <si>
    <t xml:space="preserve">        林业贷款贴息</t>
  </si>
  <si>
    <t xml:space="preserve">        其他林业支出</t>
  </si>
  <si>
    <t xml:space="preserve">        水利行业业务管理</t>
  </si>
  <si>
    <t xml:space="preserve">        水利工程建设</t>
  </si>
  <si>
    <t xml:space="preserve">        水利工程运行与维护</t>
  </si>
  <si>
    <t xml:space="preserve">        长江黄河等流域管理</t>
  </si>
  <si>
    <t xml:space="preserve">        水利前期工作</t>
  </si>
  <si>
    <t xml:space="preserve">        水行政执法监督</t>
  </si>
  <si>
    <t xml:space="preserve">        水土保持</t>
  </si>
  <si>
    <t xml:space="preserve">        水资源节约管理与保护</t>
  </si>
  <si>
    <t xml:space="preserve">        水质监测</t>
  </si>
  <si>
    <t xml:space="preserve">        水文测报</t>
  </si>
  <si>
    <t xml:space="preserve">        防汛</t>
  </si>
  <si>
    <t xml:space="preserve">        抗旱</t>
  </si>
  <si>
    <t xml:space="preserve">        农田水利</t>
  </si>
  <si>
    <t xml:space="preserve">        国际河流治理与管理</t>
  </si>
  <si>
    <t xml:space="preserve">        大中型水库移民后期扶持专项支出</t>
  </si>
  <si>
    <t xml:space="preserve">        水利安全监督</t>
  </si>
  <si>
    <t xml:space="preserve">        水资源费安排的支出</t>
  </si>
  <si>
    <t xml:space="preserve">        砂石资源费支出</t>
  </si>
  <si>
    <t xml:space="preserve">        水利建设移民支出</t>
  </si>
  <si>
    <t xml:space="preserve">        农村人畜饮水</t>
  </si>
  <si>
    <t xml:space="preserve">        其他水利支出</t>
  </si>
  <si>
    <t xml:space="preserve">        南水北调工程建设</t>
  </si>
  <si>
    <t xml:space="preserve">        政策研究与信息管理</t>
  </si>
  <si>
    <t xml:space="preserve">        工程稽查</t>
  </si>
  <si>
    <t xml:space="preserve">        前期工作</t>
  </si>
  <si>
    <t xml:space="preserve">        环境、移民及水资源管理与保护</t>
  </si>
  <si>
    <t xml:space="preserve">        其他南水北调支出</t>
  </si>
  <si>
    <t xml:space="preserve">        农村基础设施建设</t>
  </si>
  <si>
    <t xml:space="preserve">        生产发展</t>
  </si>
  <si>
    <t xml:space="preserve">        社会发展</t>
  </si>
  <si>
    <t xml:space="preserve">        扶贫贷款奖补和贴息</t>
  </si>
  <si>
    <t xml:space="preserve">       “三西”农业建设专项补助</t>
  </si>
  <si>
    <t xml:space="preserve">        扶贫事业机构</t>
  </si>
  <si>
    <t xml:space="preserve">        其他扶贫支出</t>
  </si>
  <si>
    <t xml:space="preserve">        机构运行</t>
  </si>
  <si>
    <t xml:space="preserve">        土地治理</t>
  </si>
  <si>
    <t xml:space="preserve">        产业化经营</t>
  </si>
  <si>
    <t xml:space="preserve">        科技示范</t>
  </si>
  <si>
    <t xml:space="preserve">        其他农业综合开发支出</t>
  </si>
  <si>
    <t xml:space="preserve">        对村级一事一议的补助</t>
  </si>
  <si>
    <t xml:space="preserve">        对村民委员会和村党支部的补助</t>
  </si>
  <si>
    <t xml:space="preserve">        对村集体经济组织的补助</t>
  </si>
  <si>
    <t xml:space="preserve">        农村综合改革示范试点补助</t>
  </si>
  <si>
    <t xml:space="preserve">        其他农村综合改革支出</t>
  </si>
  <si>
    <t xml:space="preserve">        化解其他公益性乡村债务支出</t>
  </si>
  <si>
    <t xml:space="preserve">        其他农林水事务支出</t>
  </si>
  <si>
    <t xml:space="preserve">        公路新建</t>
  </si>
  <si>
    <t xml:space="preserve">        公路改建</t>
  </si>
  <si>
    <t xml:space="preserve">        公路养护</t>
  </si>
  <si>
    <t xml:space="preserve">        特大型桥梁建设</t>
  </si>
  <si>
    <t xml:space="preserve">        公路路政管理</t>
  </si>
  <si>
    <t xml:space="preserve">        公路和运输信息化建设</t>
  </si>
  <si>
    <t xml:space="preserve">        公路和运输安全</t>
  </si>
  <si>
    <t xml:space="preserve">        公路还贷专项</t>
  </si>
  <si>
    <t xml:space="preserve">        公路运输管理</t>
  </si>
  <si>
    <t xml:space="preserve">        公路客货运站（场）建设</t>
  </si>
  <si>
    <t xml:space="preserve">        公路和运输技术标准化建设</t>
  </si>
  <si>
    <t xml:space="preserve">        港口设施</t>
  </si>
  <si>
    <t xml:space="preserve">        航道维护</t>
  </si>
  <si>
    <t xml:space="preserve">        安全通信</t>
  </si>
  <si>
    <t xml:space="preserve">        三峡库区通航管理</t>
  </si>
  <si>
    <t xml:space="preserve">        航务管理</t>
  </si>
  <si>
    <t xml:space="preserve">        船舶检验</t>
  </si>
  <si>
    <t xml:space="preserve">        救助打捞</t>
  </si>
  <si>
    <t xml:space="preserve">        内河运输</t>
  </si>
  <si>
    <t xml:space="preserve">        远洋运输</t>
  </si>
  <si>
    <t xml:space="preserve">        海事管理</t>
  </si>
  <si>
    <t xml:space="preserve">        航标事业发展支出</t>
  </si>
  <si>
    <t xml:space="preserve">        水路运输管理支出</t>
  </si>
  <si>
    <t xml:space="preserve">        口岸建设</t>
  </si>
  <si>
    <t xml:space="preserve">        取消政府还贷二级公路收费专项支出</t>
  </si>
  <si>
    <t xml:space="preserve">        其他公路水路运输支出</t>
  </si>
  <si>
    <t xml:space="preserve">        铁路路网建设</t>
  </si>
  <si>
    <t xml:space="preserve">        铁路还贷专项</t>
  </si>
  <si>
    <t xml:space="preserve">        铁路安全</t>
  </si>
  <si>
    <t xml:space="preserve">        铁路专项运输</t>
  </si>
  <si>
    <t xml:space="preserve">        其他铁路运输支出</t>
  </si>
  <si>
    <t xml:space="preserve">        机场建设</t>
  </si>
  <si>
    <t xml:space="preserve">        空管系统建设</t>
  </si>
  <si>
    <t xml:space="preserve">        民航还贷专项支出</t>
  </si>
  <si>
    <t xml:space="preserve">        民用航空安全</t>
  </si>
  <si>
    <t xml:space="preserve">        民航专项运输</t>
  </si>
  <si>
    <t xml:space="preserve">        其他民用航空运输支出</t>
  </si>
  <si>
    <t xml:space="preserve">        对城市公交的补贴</t>
  </si>
  <si>
    <t xml:space="preserve">        对农村道路客运的补贴</t>
  </si>
  <si>
    <t xml:space="preserve">        对出租车的补贴</t>
  </si>
  <si>
    <t xml:space="preserve">        行业监管</t>
  </si>
  <si>
    <t xml:space="preserve">        邮政普遍服务与特殊服务</t>
  </si>
  <si>
    <t xml:space="preserve">        其他邮政业支出</t>
  </si>
  <si>
    <t xml:space="preserve">        车辆购置税用于公路等基础设施建设支出</t>
  </si>
  <si>
    <t xml:space="preserve">        车辆购置税用于农村公路建设支出</t>
  </si>
  <si>
    <t xml:space="preserve">        车辆购置税其他支出</t>
  </si>
  <si>
    <t xml:space="preserve">        公共交通运营补助</t>
  </si>
  <si>
    <t xml:space="preserve">        其他交通运输支出</t>
  </si>
  <si>
    <t xml:space="preserve">        煤炭勘探开采和洗选</t>
  </si>
  <si>
    <t xml:space="preserve">        石油和天然气勘探开采</t>
  </si>
  <si>
    <t xml:space="preserve">        黑色金属矿勘探和采选</t>
  </si>
  <si>
    <t xml:space="preserve">        有色金属矿勘探和采选</t>
  </si>
  <si>
    <t xml:space="preserve">        非金属矿勘探和采选</t>
  </si>
  <si>
    <t xml:space="preserve">        其他资源勘探业支出</t>
  </si>
  <si>
    <t xml:space="preserve">        纺织业</t>
  </si>
  <si>
    <t xml:space="preserve">        医药制造业</t>
  </si>
  <si>
    <t xml:space="preserve">        非金属矿物制品业</t>
  </si>
  <si>
    <t xml:space="preserve">        通信设备、计算机及其他电子设备制造业</t>
  </si>
  <si>
    <t xml:space="preserve">        交通运输设备制造业</t>
  </si>
  <si>
    <t xml:space="preserve">        电气机械及器材制造业</t>
  </si>
  <si>
    <t xml:space="preserve">        工艺品及其他制造业</t>
  </si>
  <si>
    <t xml:space="preserve">        石油加工、炼焦及核燃料加工业</t>
  </si>
  <si>
    <t xml:space="preserve">        化学原料及化学制品制造业</t>
  </si>
  <si>
    <t xml:space="preserve">        黑色金属冶炼及压延加工业</t>
  </si>
  <si>
    <t xml:space="preserve">        有色金属冶炼及压延加工业</t>
  </si>
  <si>
    <t xml:space="preserve">        其他制造业支出</t>
  </si>
  <si>
    <t xml:space="preserve">        其他建筑业支出</t>
  </si>
  <si>
    <t xml:space="preserve">        战备应急</t>
  </si>
  <si>
    <t xml:space="preserve">        信息安全建设</t>
  </si>
  <si>
    <t xml:space="preserve">        专用通信</t>
  </si>
  <si>
    <t xml:space="preserve">        无线电监管</t>
  </si>
  <si>
    <t xml:space="preserve">        工业和信息产业战略研究与标准制定</t>
  </si>
  <si>
    <t xml:space="preserve">        工业和信息产业支持</t>
  </si>
  <si>
    <t xml:space="preserve">        电子专项工程</t>
  </si>
  <si>
    <t xml:space="preserve">        技术基础研究</t>
  </si>
  <si>
    <t xml:space="preserve">        其他工业和信息产业监管支出</t>
  </si>
  <si>
    <t xml:space="preserve">        安全监管监察专项</t>
  </si>
  <si>
    <t xml:space="preserve">        应急救援支出</t>
  </si>
  <si>
    <t xml:space="preserve">        煤炭安全</t>
  </si>
  <si>
    <t xml:space="preserve">        其他安全生产监管支出</t>
  </si>
  <si>
    <t xml:space="preserve">        国有企业监事会专项</t>
  </si>
  <si>
    <t xml:space="preserve">        其他国有资产监管支出</t>
  </si>
  <si>
    <t xml:space="preserve">        科技型中小企业技术创新基金</t>
  </si>
  <si>
    <t xml:space="preserve">        中小企业发展专项</t>
  </si>
  <si>
    <t xml:space="preserve">        其他支持中小企业发展和管理支出</t>
  </si>
  <si>
    <t xml:space="preserve">        黄金事务</t>
  </si>
  <si>
    <t xml:space="preserve">        建设项目贷款贴息</t>
  </si>
  <si>
    <t xml:space="preserve">        技术改造支出</t>
  </si>
  <si>
    <t xml:space="preserve">        中药材扶持资金支出</t>
  </si>
  <si>
    <t xml:space="preserve">        重点产业振兴和技术改造项目贷款贴息</t>
  </si>
  <si>
    <t xml:space="preserve">        食品流通安全补贴</t>
  </si>
  <si>
    <t xml:space="preserve">        市场监测及信息管理</t>
  </si>
  <si>
    <t xml:space="preserve">        其他商业流通事务支出</t>
  </si>
  <si>
    <t xml:space="preserve">        旅游宣传</t>
  </si>
  <si>
    <t xml:space="preserve">        旅游行业业务管理</t>
  </si>
  <si>
    <t xml:space="preserve">        其他旅游业管理与服务支出</t>
  </si>
  <si>
    <t xml:space="preserve">        外商投资环境建设补助资金</t>
  </si>
  <si>
    <t xml:space="preserve">        其他涉外发展服务支出</t>
  </si>
  <si>
    <t xml:space="preserve">        服务业基础设施建设</t>
  </si>
  <si>
    <t xml:space="preserve">        国土资源规划及管理</t>
  </si>
  <si>
    <t xml:space="preserve">        土地资源调查</t>
  </si>
  <si>
    <t xml:space="preserve">        土地资源利用与保护</t>
  </si>
  <si>
    <t xml:space="preserve">        国土资源社会公益服务</t>
  </si>
  <si>
    <t xml:space="preserve">        国土资源行业业务管理</t>
  </si>
  <si>
    <t xml:space="preserve">        国土资源调查</t>
  </si>
  <si>
    <t xml:space="preserve">        国土整治</t>
  </si>
  <si>
    <t xml:space="preserve">        地质灾害防治</t>
  </si>
  <si>
    <t xml:space="preserve">        土地资源储备支出</t>
  </si>
  <si>
    <t xml:space="preserve">        地质及矿产资源调查</t>
  </si>
  <si>
    <t xml:space="preserve">        地质矿产资源利用与保护</t>
  </si>
  <si>
    <t xml:space="preserve">        地质转产项目财政贴息</t>
  </si>
  <si>
    <t xml:space="preserve">        国外风险勘查</t>
  </si>
  <si>
    <t xml:space="preserve">        地质勘查基金（周转金）支出</t>
  </si>
  <si>
    <t xml:space="preserve">        矿产资源专项收入安排的支出</t>
  </si>
  <si>
    <t xml:space="preserve">        其他国土资源事务支出</t>
  </si>
  <si>
    <t xml:space="preserve">        海域使用管理</t>
  </si>
  <si>
    <t xml:space="preserve">        海洋环境保护与监测</t>
  </si>
  <si>
    <t xml:space="preserve">        海洋调查评价</t>
  </si>
  <si>
    <t xml:space="preserve">        海洋权益维护</t>
  </si>
  <si>
    <t xml:space="preserve">        海洋执法监察</t>
  </si>
  <si>
    <t xml:space="preserve">        海洋防灾减灾</t>
  </si>
  <si>
    <t xml:space="preserve">        海洋卫星</t>
  </si>
  <si>
    <t xml:space="preserve">        极地考察</t>
  </si>
  <si>
    <t xml:space="preserve">        海洋矿产资源勘探研究</t>
  </si>
  <si>
    <t xml:space="preserve">        海港航标维护</t>
  </si>
  <si>
    <t xml:space="preserve">        海域使用金支出</t>
  </si>
  <si>
    <t xml:space="preserve">        海水淡化</t>
  </si>
  <si>
    <t xml:space="preserve">        海洋工程排污费支出</t>
  </si>
  <si>
    <t xml:space="preserve">        无居民海岛使用金支出</t>
  </si>
  <si>
    <t xml:space="preserve">        其他海洋管理事务支出</t>
  </si>
  <si>
    <t xml:space="preserve">        基础测绘</t>
  </si>
  <si>
    <t xml:space="preserve">        航空摄影</t>
  </si>
  <si>
    <t xml:space="preserve">        测绘工程建设</t>
  </si>
  <si>
    <t xml:space="preserve">        其他测绘事务支出</t>
  </si>
  <si>
    <t xml:space="preserve">        地震灾害预防</t>
  </si>
  <si>
    <t xml:space="preserve">        地震应急救援</t>
  </si>
  <si>
    <t xml:space="preserve">        地震事业机构</t>
  </si>
  <si>
    <t xml:space="preserve">        其他地震事务支出</t>
  </si>
  <si>
    <t xml:space="preserve">        气象事业机构</t>
  </si>
  <si>
    <t xml:space="preserve">        气象探测</t>
  </si>
  <si>
    <t xml:space="preserve">        气象信息传输及管理</t>
  </si>
  <si>
    <t xml:space="preserve">        气象预报预测</t>
  </si>
  <si>
    <t xml:space="preserve">        气象服务</t>
  </si>
  <si>
    <t xml:space="preserve">        气象装备保障维护</t>
  </si>
  <si>
    <t xml:space="preserve">        气象卫星</t>
  </si>
  <si>
    <t xml:space="preserve">        气象法规与标准</t>
  </si>
  <si>
    <t xml:space="preserve">        气象资金审计稽查</t>
  </si>
  <si>
    <t xml:space="preserve">        其他气象事务支出</t>
  </si>
  <si>
    <t xml:space="preserve">        廉租住房</t>
  </si>
  <si>
    <t xml:space="preserve">        沉陷区治理</t>
  </si>
  <si>
    <t xml:space="preserve">        棚户区改造</t>
  </si>
  <si>
    <t xml:space="preserve">        少数民族地区游牧民定居工程</t>
  </si>
  <si>
    <t xml:space="preserve">        农村危房改造</t>
  </si>
  <si>
    <t xml:space="preserve">        公共租赁住房</t>
  </si>
  <si>
    <t xml:space="preserve">        保障性住房租金补贴</t>
  </si>
  <si>
    <t xml:space="preserve">        其他保障性安居工程支出</t>
  </si>
  <si>
    <t xml:space="preserve">        住房公积金</t>
  </si>
  <si>
    <t xml:space="preserve">        提租补贴</t>
  </si>
  <si>
    <t xml:space="preserve">        购房补贴</t>
  </si>
  <si>
    <t xml:space="preserve">        公有住房建设和维修改造支出</t>
  </si>
  <si>
    <t xml:space="preserve">        其他城乡社区住宅支出</t>
  </si>
  <si>
    <t xml:space="preserve">        粮食财务与审计支出</t>
  </si>
  <si>
    <t xml:space="preserve">        粮食信息统计</t>
  </si>
  <si>
    <t xml:space="preserve">        粮食专项业务活动</t>
  </si>
  <si>
    <t xml:space="preserve">        国家粮油差价补贴</t>
  </si>
  <si>
    <t xml:space="preserve">        粮食财务挂账利息补贴</t>
  </si>
  <si>
    <t xml:space="preserve">        粮食财务挂账消化款</t>
  </si>
  <si>
    <t xml:space="preserve">        处理陈化粮补贴</t>
  </si>
  <si>
    <t xml:space="preserve">        粮食风险基金</t>
  </si>
  <si>
    <t xml:space="preserve">        粮油市场调控专项资金</t>
  </si>
  <si>
    <t xml:space="preserve">        其他粮油事务支出</t>
  </si>
  <si>
    <t xml:space="preserve">        铁路专用线</t>
  </si>
  <si>
    <t xml:space="preserve">        护库武警和民兵支出</t>
  </si>
  <si>
    <t xml:space="preserve">        物资保管与保养</t>
  </si>
  <si>
    <t xml:space="preserve">        专项贷款利息</t>
  </si>
  <si>
    <t xml:space="preserve">        物资转移</t>
  </si>
  <si>
    <t xml:space="preserve">        物资轮换</t>
  </si>
  <si>
    <t xml:space="preserve">        仓库建设</t>
  </si>
  <si>
    <t xml:space="preserve">        仓库安防</t>
  </si>
  <si>
    <t xml:space="preserve">        其他物资事务支出</t>
  </si>
  <si>
    <t xml:space="preserve">        国家留成油串换石油储备支出</t>
  </si>
  <si>
    <t xml:space="preserve">        天然铀能源储备</t>
  </si>
  <si>
    <t xml:space="preserve">        煤炭储备</t>
  </si>
  <si>
    <t xml:space="preserve">        其他能源储备</t>
  </si>
  <si>
    <t xml:space="preserve">        储备粮油补贴支出</t>
  </si>
  <si>
    <t xml:space="preserve">        储备粮油差价补贴</t>
  </si>
  <si>
    <t xml:space="preserve">        储备粮（油）库建设</t>
  </si>
  <si>
    <t xml:space="preserve">        最低收购价政策支出</t>
  </si>
  <si>
    <t xml:space="preserve">        其他粮油储备支出</t>
  </si>
  <si>
    <t xml:space="preserve">        棉花储备</t>
  </si>
  <si>
    <t xml:space="preserve">        食糖储备</t>
  </si>
  <si>
    <t xml:space="preserve">        肉类储备</t>
  </si>
  <si>
    <t xml:space="preserve">        化肥储备</t>
  </si>
  <si>
    <t xml:space="preserve">        农药储备</t>
  </si>
  <si>
    <t xml:space="preserve">        边销茶储备</t>
  </si>
  <si>
    <t xml:space="preserve">        羊毛储备</t>
  </si>
  <si>
    <t xml:space="preserve">        医药储备</t>
  </si>
  <si>
    <t xml:space="preserve">        食盐储备</t>
  </si>
  <si>
    <t xml:space="preserve">        战略物资储备</t>
  </si>
  <si>
    <t xml:space="preserve">        其他重要商品储备支出</t>
  </si>
  <si>
    <t>2016年地方财政预算表</t>
  </si>
  <si>
    <t xml:space="preserve"> </t>
  </si>
  <si>
    <t xml:space="preserve">    捐赠收入</t>
  </si>
  <si>
    <t>地方政府专项债务还本支出</t>
  </si>
  <si>
    <r>
      <t>2016</t>
    </r>
    <r>
      <rPr>
        <b/>
        <sz val="16"/>
        <rFont val="黑体"/>
        <family val="0"/>
      </rPr>
      <t>年一般公共预算收入表</t>
    </r>
  </si>
  <si>
    <t>一、文化体育与传媒支出</t>
  </si>
  <si>
    <t xml:space="preserve">    国家电影事业发展专项资金及对应专项债务收入安排的支出</t>
  </si>
  <si>
    <t>二、社会保障和就业支出</t>
  </si>
  <si>
    <t>三、节能环保支出</t>
  </si>
  <si>
    <t xml:space="preserve">    可再生能源电价附加收入安排的支出</t>
  </si>
  <si>
    <t xml:space="preserve">    废弃电器电子产品处理基金支出</t>
  </si>
  <si>
    <t>四、城乡社区支出</t>
  </si>
  <si>
    <t>五、农林水支出</t>
  </si>
  <si>
    <t>六、交通运输支出</t>
  </si>
  <si>
    <t xml:space="preserve">    铁路运输</t>
  </si>
  <si>
    <t>七、资源勘探信息等支出</t>
  </si>
  <si>
    <t>八、商业服务业等支出</t>
  </si>
  <si>
    <t>九、其他支出</t>
  </si>
  <si>
    <t xml:space="preserve">    彩票发行销售机构业务费安排的支出</t>
  </si>
  <si>
    <t xml:space="preserve">    国有土地使用权出让收入及对应专项债务收入安排的支出</t>
  </si>
  <si>
    <t xml:space="preserve">    新增建设用地有偿使用费及对应专项债务收入安排的支出</t>
  </si>
  <si>
    <t>十一、农业土地开发资金收入</t>
  </si>
  <si>
    <t>十五、城市基础设施配套费收入</t>
  </si>
  <si>
    <t>十六、小型水库移民扶助基金收入</t>
  </si>
  <si>
    <t>表二</t>
  </si>
  <si>
    <t xml:space="preserve"> </t>
  </si>
  <si>
    <t>2016年一般公共预算支出表</t>
  </si>
  <si>
    <t>单位：万元</t>
  </si>
  <si>
    <r>
      <t>项</t>
    </r>
    <r>
      <rPr>
        <b/>
        <sz val="12"/>
        <rFont val="宋体"/>
        <family val="0"/>
      </rPr>
      <t>目</t>
    </r>
  </si>
  <si>
    <t>上年决算（执行)数</t>
  </si>
  <si>
    <t>预算数为决算（执行）数%</t>
  </si>
  <si>
    <t>备注</t>
  </si>
  <si>
    <t xml:space="preserve">      人大代表履职能力提升</t>
  </si>
  <si>
    <t xml:space="preserve">      应对气象变化管理事务</t>
  </si>
  <si>
    <t xml:space="preserve">      公务员履职能力提升</t>
  </si>
  <si>
    <r>
      <t xml:space="preserve"> </t>
    </r>
    <r>
      <rPr>
        <sz val="11"/>
        <rFont val="宋体"/>
        <family val="0"/>
      </rPr>
      <t xml:space="preserve">     公务员综合管理</t>
    </r>
  </si>
  <si>
    <t xml:space="preserve">      其他人力资源事务支出</t>
  </si>
  <si>
    <t>二、外交支出</t>
  </si>
  <si>
    <t>三、国防支出</t>
  </si>
  <si>
    <r>
      <t xml:space="preserve">    </t>
    </r>
    <r>
      <rPr>
        <sz val="11"/>
        <rFont val="宋体"/>
        <family val="0"/>
      </rPr>
      <t xml:space="preserve">  </t>
    </r>
    <r>
      <rPr>
        <sz val="11"/>
        <rFont val="宋体"/>
        <family val="0"/>
      </rPr>
      <t>预备役部队</t>
    </r>
  </si>
  <si>
    <r>
      <t xml:space="preserve">    </t>
    </r>
    <r>
      <rPr>
        <sz val="11"/>
        <rFont val="宋体"/>
        <family val="0"/>
      </rPr>
      <t xml:space="preserve">  </t>
    </r>
    <r>
      <rPr>
        <sz val="11"/>
        <rFont val="宋体"/>
        <family val="0"/>
      </rPr>
      <t>民兵</t>
    </r>
  </si>
  <si>
    <t>四、公共安全支出</t>
  </si>
  <si>
    <t xml:space="preserve">      社区矫正</t>
  </si>
  <si>
    <t xml:space="preserve">      司法鉴定</t>
  </si>
  <si>
    <t xml:space="preserve">    强制隔离戒毒</t>
  </si>
  <si>
    <t xml:space="preserve">      强制隔离戒毒人员生活</t>
  </si>
  <si>
    <t xml:space="preserve">      强制隔离戒毒人员教育</t>
  </si>
  <si>
    <t xml:space="preserve">      其他强制隔离戒毒支出</t>
  </si>
  <si>
    <t xml:space="preserve">    海警</t>
  </si>
  <si>
    <t xml:space="preserve">      公安现役基本支出</t>
  </si>
  <si>
    <t xml:space="preserve">      行政运行</t>
  </si>
  <si>
    <t xml:space="preserve">      一般管理事务</t>
  </si>
  <si>
    <t xml:space="preserve">      维权执法业务</t>
  </si>
  <si>
    <t xml:space="preserve">      装备建设和运行维护</t>
  </si>
  <si>
    <t xml:space="preserve">      信息化建设扩运行维护</t>
  </si>
  <si>
    <t xml:space="preserve">      基础设施建设及维护</t>
  </si>
  <si>
    <t xml:space="preserve">      其他海警支出</t>
  </si>
  <si>
    <t xml:space="preserve">    其他公共安全支出</t>
  </si>
  <si>
    <t>五、教育支出</t>
  </si>
  <si>
    <r>
      <t xml:space="preserve"> </t>
    </r>
    <r>
      <rPr>
        <sz val="11"/>
        <rFont val="宋体"/>
        <family val="0"/>
      </rPr>
      <t xml:space="preserve">     化解普通高中债务支出</t>
    </r>
  </si>
  <si>
    <t xml:space="preserve">    进修及培训</t>
  </si>
  <si>
    <t xml:space="preserve">      培训支出</t>
  </si>
  <si>
    <t xml:space="preserve">      退役士兵能力提升</t>
  </si>
  <si>
    <t xml:space="preserve">      其他进修及培训</t>
  </si>
  <si>
    <t>六、科学技术支出</t>
  </si>
  <si>
    <t xml:space="preserve">    科技重大项目</t>
  </si>
  <si>
    <t xml:space="preserve">      科技重大专项</t>
  </si>
  <si>
    <t xml:space="preserve">      重点研发计划</t>
  </si>
  <si>
    <t>七、文化体育与传媒支出</t>
  </si>
  <si>
    <t xml:space="preserve">    新闻出版广播影视</t>
  </si>
  <si>
    <t xml:space="preserve">      其他新闻出版广播影视支出</t>
  </si>
  <si>
    <t xml:space="preserve">      文化产业发展专项支出</t>
  </si>
  <si>
    <t>八、社会保障和就业支出</t>
  </si>
  <si>
    <t xml:space="preserve">      财政对城乡居民基本养老保险基金的补助</t>
  </si>
  <si>
    <t xml:space="preserve">      就业创业服务补贴</t>
  </si>
  <si>
    <t xml:space="preserve">      求职创业补贴</t>
  </si>
  <si>
    <t xml:space="preserve">      退役士兵管理教育</t>
  </si>
  <si>
    <t xml:space="preserve">    最低生活保障</t>
  </si>
  <si>
    <t xml:space="preserve">      城市最低生活保障金支出</t>
  </si>
  <si>
    <t xml:space="preserve">    临时救助</t>
  </si>
  <si>
    <t xml:space="preserve">      临时救助支出</t>
  </si>
  <si>
    <t xml:space="preserve">      流浪乞讨人员救助支出</t>
  </si>
  <si>
    <t xml:space="preserve">    特困人员供养</t>
  </si>
  <si>
    <t xml:space="preserve">      城市特困人员供养支出</t>
  </si>
  <si>
    <t xml:space="preserve">      农村五保供养支出</t>
  </si>
  <si>
    <t xml:space="preserve">      其他城市生活救助</t>
  </si>
  <si>
    <t xml:space="preserve">      其他农村生活救助</t>
  </si>
  <si>
    <t xml:space="preserve">      其他社会保障和就业支出</t>
  </si>
  <si>
    <t>九、医疗卫生与计划生育支出</t>
  </si>
  <si>
    <t xml:space="preserve">    医疗卫生与计划生育管理事务</t>
  </si>
  <si>
    <t xml:space="preserve">      其他医疗卫生与计划生育管理事务支出</t>
  </si>
  <si>
    <r>
      <rPr>
        <sz val="11"/>
        <rFont val="宋体"/>
        <family val="0"/>
      </rPr>
      <t xml:space="preserve">  </t>
    </r>
    <r>
      <rPr>
        <sz val="11"/>
        <rFont val="宋体"/>
        <family val="0"/>
      </rPr>
      <t xml:space="preserve"> </t>
    </r>
    <r>
      <rPr>
        <sz val="11"/>
        <rFont val="宋体"/>
        <family val="0"/>
      </rPr>
      <t xml:space="preserve">   </t>
    </r>
    <r>
      <rPr>
        <sz val="11"/>
        <rFont val="宋体"/>
        <family val="0"/>
      </rPr>
      <t>城乡医疗救助</t>
    </r>
  </si>
  <si>
    <r>
      <t xml:space="preserve">  </t>
    </r>
    <r>
      <rPr>
        <sz val="11"/>
        <rFont val="宋体"/>
        <family val="0"/>
      </rPr>
      <t xml:space="preserve"> </t>
    </r>
    <r>
      <rPr>
        <sz val="11"/>
        <rFont val="宋体"/>
        <family val="0"/>
      </rPr>
      <t xml:space="preserve">   </t>
    </r>
    <r>
      <rPr>
        <sz val="11"/>
        <rFont val="宋体"/>
        <family val="0"/>
      </rPr>
      <t>疾病应急救助</t>
    </r>
  </si>
  <si>
    <t xml:space="preserve">    计划生育事务</t>
  </si>
  <si>
    <t xml:space="preserve">      计划生育机构</t>
  </si>
  <si>
    <t xml:space="preserve">      计划生育服务</t>
  </si>
  <si>
    <t xml:space="preserve">      其他计划生育事务支出</t>
  </si>
  <si>
    <t xml:space="preserve">    其他医疗卫生与计划生育支出</t>
  </si>
  <si>
    <t xml:space="preserve">      其他医疗卫生与计划生育支出</t>
  </si>
  <si>
    <t>十、节能环保支出</t>
  </si>
  <si>
    <t xml:space="preserve">    循环经济</t>
  </si>
  <si>
    <t xml:space="preserve">      农村电网建设</t>
  </si>
  <si>
    <t>十一、城乡社区支出</t>
  </si>
  <si>
    <t xml:space="preserve">      其他城乡社区支出</t>
  </si>
  <si>
    <t>十二、农林水支出</t>
  </si>
  <si>
    <t xml:space="preserve">        科技转化与推广服务</t>
  </si>
  <si>
    <t xml:space="preserve">        防灾救灾</t>
  </si>
  <si>
    <t xml:space="preserve">        农业生产支持补贴</t>
  </si>
  <si>
    <t xml:space="preserve">        农业资源保护修复与利用</t>
  </si>
  <si>
    <t xml:space="preserve">        成品油价格改革对渔业的补贴</t>
  </si>
  <si>
    <t xml:space="preserve">        成品油价格改革对林业的补贴</t>
  </si>
  <si>
    <r>
      <t xml:space="preserve"> </t>
    </r>
    <r>
      <rPr>
        <sz val="11"/>
        <rFont val="宋体"/>
        <family val="0"/>
      </rPr>
      <t xml:space="preserve">       林业防灾减灾</t>
    </r>
  </si>
  <si>
    <t xml:space="preserve">        水利技术推广</t>
  </si>
  <si>
    <t xml:space="preserve">        江河湖库水系综合治理</t>
  </si>
  <si>
    <t xml:space="preserve">        南水北调技术推广</t>
  </si>
  <si>
    <t xml:space="preserve">        国有农场办社会职能改革补助</t>
  </si>
  <si>
    <t xml:space="preserve">      普惠金融发展支出</t>
  </si>
  <si>
    <r>
      <t xml:space="preserve"> </t>
    </r>
    <r>
      <rPr>
        <sz val="11"/>
        <rFont val="宋体"/>
        <family val="0"/>
      </rPr>
      <t xml:space="preserve">       支持农村金融机构</t>
    </r>
  </si>
  <si>
    <r>
      <t xml:space="preserve"> </t>
    </r>
    <r>
      <rPr>
        <sz val="11"/>
        <rFont val="宋体"/>
        <family val="0"/>
      </rPr>
      <t xml:space="preserve">       涉农贷款增量奖励</t>
    </r>
  </si>
  <si>
    <t xml:space="preserve">        农业保险保费补贴</t>
  </si>
  <si>
    <t xml:space="preserve">        小额担保贷款贴息</t>
  </si>
  <si>
    <t xml:space="preserve">        补充小额担保贷款基金</t>
  </si>
  <si>
    <t xml:space="preserve">        其他普惠金融发展支出</t>
  </si>
  <si>
    <t xml:space="preserve">      目标价格补贴</t>
  </si>
  <si>
    <t xml:space="preserve">        棉花目标价格补贴</t>
  </si>
  <si>
    <t xml:space="preserve">        大豆目标价格补贴</t>
  </si>
  <si>
    <t xml:space="preserve">        其他目标价格补贴</t>
  </si>
  <si>
    <t>十三、交通运输支出</t>
  </si>
  <si>
    <t xml:space="preserve">        行业监管</t>
  </si>
  <si>
    <t xml:space="preserve">      成品油价格改革对交通运输的补贴</t>
  </si>
  <si>
    <t xml:space="preserve">        成品油价格改革补贴其他支出</t>
  </si>
  <si>
    <t xml:space="preserve">        车辆购置税用于老旧汽车报废更新补贴</t>
  </si>
  <si>
    <t>十四、资源勘探信息等支出</t>
  </si>
  <si>
    <t xml:space="preserve">      资源勘探开发</t>
  </si>
  <si>
    <t xml:space="preserve">      工业和信息产业监管</t>
  </si>
  <si>
    <t xml:space="preserve">      其他资源勘探信息等支出</t>
  </si>
  <si>
    <t xml:space="preserve">        其他资源勘探信息等支出</t>
  </si>
  <si>
    <t>十五、商业服务业等支出</t>
  </si>
  <si>
    <t xml:space="preserve">        民贸企业补贴</t>
  </si>
  <si>
    <t xml:space="preserve">        民贸民品贷款贴息</t>
  </si>
  <si>
    <t xml:space="preserve">      其他商业服务业等支出</t>
  </si>
  <si>
    <t xml:space="preserve">        其他商业服务业等支出</t>
  </si>
  <si>
    <t>十六、金融支出</t>
  </si>
  <si>
    <t xml:space="preserve">      金融部门行政支出</t>
  </si>
  <si>
    <t xml:space="preserve">        安全防卫</t>
  </si>
  <si>
    <t xml:space="preserve">        事业运行</t>
  </si>
  <si>
    <t xml:space="preserve">        金融部门其他行政支出</t>
  </si>
  <si>
    <t xml:space="preserve">      金融发展支出</t>
  </si>
  <si>
    <r>
      <t xml:space="preserve">        政策性银行亏损补贴</t>
    </r>
    <r>
      <rPr>
        <sz val="11"/>
        <rFont val="宋体"/>
        <family val="0"/>
      </rPr>
      <t>1</t>
    </r>
  </si>
  <si>
    <t xml:space="preserve">        商业银行贷款贴息</t>
  </si>
  <si>
    <t xml:space="preserve">        补充资本金</t>
  </si>
  <si>
    <t xml:space="preserve">        风险基金补助</t>
  </si>
  <si>
    <t xml:space="preserve">        其他金融发展支出</t>
  </si>
  <si>
    <t xml:space="preserve">      其他金融支出</t>
  </si>
  <si>
    <t>十七、援助其他地区支出</t>
  </si>
  <si>
    <t>十八、国土海洋气象等支出</t>
  </si>
  <si>
    <t xml:space="preserve">        海岛和海域保护</t>
  </si>
  <si>
    <t xml:space="preserve">        地震监测</t>
  </si>
  <si>
    <t xml:space="preserve">        地震预测预报</t>
  </si>
  <si>
    <r>
      <t xml:space="preserve"> </t>
    </r>
    <r>
      <rPr>
        <sz val="11"/>
        <rFont val="宋体"/>
        <family val="0"/>
      </rPr>
      <t xml:space="preserve">       地震环境探察</t>
    </r>
  </si>
  <si>
    <r>
      <t xml:space="preserve"> </t>
    </r>
    <r>
      <rPr>
        <sz val="11"/>
        <rFont val="宋体"/>
        <family val="0"/>
      </rPr>
      <t xml:space="preserve">       防震减灾信息管理</t>
    </r>
  </si>
  <si>
    <r>
      <t xml:space="preserve"> </t>
    </r>
    <r>
      <rPr>
        <sz val="11"/>
        <rFont val="宋体"/>
        <family val="0"/>
      </rPr>
      <t xml:space="preserve">       防震减灾基础管理</t>
    </r>
  </si>
  <si>
    <t xml:space="preserve">        气象基础设施建设与维修</t>
  </si>
  <si>
    <t xml:space="preserve">      其他国土海洋气象等支出</t>
  </si>
  <si>
    <t>十九、住房保障支出</t>
  </si>
  <si>
    <t xml:space="preserve">        住房公积金管理</t>
  </si>
  <si>
    <t>二十、粮油物资储备支出</t>
  </si>
  <si>
    <t xml:space="preserve">        石油储备支出</t>
  </si>
  <si>
    <t>二十一、预备费</t>
  </si>
  <si>
    <t>二十二、债务付息支出</t>
  </si>
  <si>
    <t xml:space="preserve">      地方政府一般债务付息支出</t>
  </si>
  <si>
    <t xml:space="preserve">        地方政府一般债券付息支出</t>
  </si>
  <si>
    <t xml:space="preserve">        地方政府向外国政府借款付息支出</t>
  </si>
  <si>
    <t xml:space="preserve">        地方政府向国际组织借款付息支出</t>
  </si>
  <si>
    <t xml:space="preserve">        地方政府其他一般债务付息支出</t>
  </si>
  <si>
    <t>二十三、其他支出</t>
  </si>
  <si>
    <t>支出合计</t>
  </si>
  <si>
    <t xml:space="preserve">    政府住房基金收入</t>
  </si>
  <si>
    <t xml:space="preserve">    其他生活救助</t>
  </si>
  <si>
    <t>预算数</t>
  </si>
  <si>
    <t>表八</t>
  </si>
  <si>
    <t xml:space="preserve"> </t>
  </si>
  <si>
    <r>
      <t>2016</t>
    </r>
    <r>
      <rPr>
        <b/>
        <sz val="16"/>
        <rFont val="黑体"/>
        <family val="0"/>
      </rPr>
      <t>年政府性基金预算收支表</t>
    </r>
  </si>
  <si>
    <t>单位：万元</t>
  </si>
  <si>
    <r>
      <t>收</t>
    </r>
    <r>
      <rPr>
        <b/>
        <sz val="14"/>
        <rFont val="宋体"/>
        <family val="0"/>
      </rPr>
      <t>入</t>
    </r>
  </si>
  <si>
    <r>
      <t>支</t>
    </r>
    <r>
      <rPr>
        <b/>
        <sz val="14"/>
        <rFont val="宋体"/>
        <family val="0"/>
      </rPr>
      <t>出</t>
    </r>
  </si>
  <si>
    <t>预算数</t>
  </si>
  <si>
    <t>二、海南省高等级公路车辆通行附加费收入</t>
  </si>
  <si>
    <t>三、港口建设费收入</t>
  </si>
  <si>
    <t>四、散装水泥专项资金收入</t>
  </si>
  <si>
    <t>五、新型墙体材料专项基金收入</t>
  </si>
  <si>
    <t xml:space="preserve">    小型水库移民扶助基金及对应专项债务收入安排的支出</t>
  </si>
  <si>
    <t>六、新菜地开发建设基金收入</t>
  </si>
  <si>
    <t>七、新增建设用地土地有偿使用费收入</t>
  </si>
  <si>
    <t>八、南水北调工程建设基金收入</t>
  </si>
  <si>
    <t>九、城市公用事业附加收入</t>
  </si>
  <si>
    <t>十、国有土地收益基金收入</t>
  </si>
  <si>
    <t xml:space="preserve">    城市公用事业附加及对应专项债务收入安排的支出</t>
  </si>
  <si>
    <t>十二、国有土地使用权出让收入</t>
  </si>
  <si>
    <t xml:space="preserve">    国有土地收益基金及对应专项债务收入安排的支出</t>
  </si>
  <si>
    <t>十三、大中型水库库区基金收入</t>
  </si>
  <si>
    <t xml:space="preserve">    农业土地开发资金及对应专项债务收入安排的支出</t>
  </si>
  <si>
    <t>十四、彩票公益金收入</t>
  </si>
  <si>
    <t xml:space="preserve">    城市基础设施配套费及对应专项债务收入安排的支出</t>
  </si>
  <si>
    <t xml:space="preserve">    污水处理费收入及对应专项债务收入安排的支出</t>
  </si>
  <si>
    <t>十七、国家重大水利工程建设基金收入</t>
  </si>
  <si>
    <t>十八、车辆通行费</t>
  </si>
  <si>
    <t xml:space="preserve">    新菜地开发建设基金及对应专项债务收入安排的支出</t>
  </si>
  <si>
    <t>十九、污水处理费收入</t>
  </si>
  <si>
    <t xml:space="preserve">    大中型水库库区基金及对应债务专著收入安排的支出</t>
  </si>
  <si>
    <t>二十、彩票发行机构和彩票销售机构的业务费用</t>
  </si>
  <si>
    <t>二十一、其他政府性基金收入</t>
  </si>
  <si>
    <t xml:space="preserve">    南水北调工程基金及对应专项债务收入安排的支出</t>
  </si>
  <si>
    <t xml:space="preserve">    国家重大水利工程建设基金及对应专项债务收入安排的支出</t>
  </si>
  <si>
    <t xml:space="preserve">    海南省高等级公路车辆通行附加费及对应专项债务收入安排的支出</t>
  </si>
  <si>
    <t xml:space="preserve">    车辆通行费及对应专项债务收入安排的支出</t>
  </si>
  <si>
    <t xml:space="preserve">    港口建设费及对应债务收入安排的支出</t>
  </si>
  <si>
    <t xml:space="preserve">    散装水泥专项资金及对应专项债务收入安排的支出</t>
  </si>
  <si>
    <t xml:space="preserve">    新型墙体材料专项基金及对应专项债务收入安排的支出</t>
  </si>
  <si>
    <t xml:space="preserve">    其他政府性基金及对应专项债务收入安排的支出</t>
  </si>
  <si>
    <t xml:space="preserve">    彩票公益金及对应专项债务收入安排的支出</t>
  </si>
  <si>
    <t>十、债务付息支出</t>
  </si>
  <si>
    <t>十一、债务发行费用支出</t>
  </si>
  <si>
    <t>收入合计</t>
  </si>
  <si>
    <t>支出合计</t>
  </si>
  <si>
    <t xml:space="preserve">  政府性基金转移收入</t>
  </si>
  <si>
    <t xml:space="preserve">  政府性基金转移支付</t>
  </si>
  <si>
    <t xml:space="preserve">    政府性基金补助收入</t>
  </si>
  <si>
    <t xml:space="preserve">    政府性基金补助支出</t>
  </si>
  <si>
    <t xml:space="preserve">    政府性基金上解收入</t>
  </si>
  <si>
    <t xml:space="preserve">    政府性基金上解支出</t>
  </si>
  <si>
    <t xml:space="preserve">  上年结余收入</t>
  </si>
  <si>
    <t xml:space="preserve"> 调出资金</t>
  </si>
  <si>
    <t xml:space="preserve">  调入资金</t>
  </si>
  <si>
    <t xml:space="preserve"> 年终结余</t>
  </si>
  <si>
    <t xml:space="preserve">    其中：地方政府性基金调入专项收入</t>
  </si>
  <si>
    <t xml:space="preserve">  地方政府专项债务收入</t>
  </si>
  <si>
    <r>
      <t xml:space="preserve"> </t>
    </r>
    <r>
      <rPr>
        <sz val="11"/>
        <rFont val="宋体"/>
        <family val="0"/>
      </rPr>
      <t xml:space="preserve"> </t>
    </r>
    <r>
      <rPr>
        <sz val="11"/>
        <rFont val="宋体"/>
        <family val="0"/>
      </rPr>
      <t>地方政府专项债券转贷收入</t>
    </r>
  </si>
  <si>
    <t>收入总计</t>
  </si>
  <si>
    <t>支出总计</t>
  </si>
  <si>
    <t>海北州刚察县</t>
  </si>
  <si>
    <t>https://www.e-iceblue.com/Buy/Spire.XLS.html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</si>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</sst>
</file>

<file path=xl/styles.xml><?xml version="1.0" encoding="utf-8"?>
<styleSheet xmlns="http://schemas.openxmlformats.org/spreadsheetml/2006/main">
  <numFmts count="17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_ "/>
    <numFmt numFmtId="177" formatCode="0_ "/>
    <numFmt numFmtId="178" formatCode="0.0_ "/>
    <numFmt numFmtId="179" formatCode="0.00_ "/>
    <numFmt numFmtId="180" formatCode="0.00_);[Red]\(0.00\)"/>
  </numFmts>
  <fonts count="33">
    <font>
      <sz val="12"/>
      <name val="宋体"/>
      <family val="0"/>
    </font>
    <font>
      <sz val="10"/>
      <name val="Arial"/>
      <family val="2"/>
    </font>
    <font>
      <sz val="11"/>
      <color indexed="8"/>
      <name val="宋体"/>
      <family val="0"/>
    </font>
    <font>
      <sz val="9"/>
      <name val="宋体"/>
      <family val="0"/>
    </font>
    <font>
      <b/>
      <sz val="16"/>
      <name val="黑体"/>
      <family val="0"/>
    </font>
    <font>
      <b/>
      <sz val="14"/>
      <name val="宋体"/>
      <family val="0"/>
    </font>
    <font>
      <b/>
      <sz val="12"/>
      <name val="宋体"/>
      <family val="0"/>
    </font>
    <font>
      <sz val="12"/>
      <name val="黑体"/>
      <family val="0"/>
    </font>
    <font>
      <b/>
      <sz val="11"/>
      <name val="宋体"/>
      <family val="0"/>
    </font>
    <font>
      <sz val="16"/>
      <name val="楷体_GB2312"/>
      <family val="3"/>
    </font>
    <font>
      <sz val="22"/>
      <name val="楷体_GB2312"/>
      <family val="3"/>
    </font>
    <font>
      <sz val="48"/>
      <name val="黑体"/>
      <family val="0"/>
    </font>
    <font>
      <sz val="11"/>
      <color indexed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sz val="18"/>
      <name val="黑体"/>
      <family val="0"/>
    </font>
    <font>
      <b/>
      <sz val="9"/>
      <name val="宋体"/>
      <family val="0"/>
    </font>
    <font>
      <sz val="11"/>
      <name val="宋体"/>
      <family val="0"/>
    </font>
    <font>
      <u val="single"/>
      <sz val="12"/>
      <color rgb="FF0000FF"/>
      <name val="宋体"/>
      <family val="0"/>
    </font>
    <font>
      <b/>
      <sz val="8"/>
      <name val="宋体"/>
      <family val="2"/>
    </font>
  </fonts>
  <fills count="27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3" tint="0.79998"/>
        <bgColor indexed="64"/>
      </patternFill>
    </fill>
    <fill>
      <patternFill patternType="solid">
        <fgColor theme="3" tint="0.59999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indexed="62"/>
      </bottom>
    </border>
    <border>
      <left/>
      <right/>
      <top/>
      <bottom style="thick">
        <color indexed="22"/>
      </bottom>
    </border>
    <border>
      <left/>
      <right/>
      <top/>
      <bottom style="medium">
        <color indexed="30"/>
      </bottom>
    </border>
    <border>
      <left/>
      <right/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/>
      <right/>
      <top/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 style="thin"/>
      <right style="thin"/>
      <top/>
      <bottom style="thin"/>
    </border>
    <border>
      <left/>
      <right/>
      <top style="thin"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85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9" fontId="0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3" fillId="0" borderId="0">
      <alignment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/>
      <protection/>
    </xf>
    <xf numFmtId="0" fontId="0" fillId="0" borderId="0">
      <alignment/>
      <protection/>
    </xf>
    <xf numFmtId="0" fontId="0" fillId="0" borderId="0" applyProtection="0">
      <alignment/>
    </xf>
    <xf numFmtId="0" fontId="0" fillId="0" borderId="0">
      <alignment/>
      <protection/>
    </xf>
    <xf numFmtId="0" fontId="0" fillId="0" borderId="0" applyProtection="0">
      <alignment/>
    </xf>
    <xf numFmtId="0" fontId="18" fillId="4" borderId="0" applyNumberFormat="0" applyBorder="0" applyAlignment="0" applyProtection="0"/>
    <xf numFmtId="0" fontId="19" fillId="0" borderId="4" applyNumberFormat="0" applyFill="0" applyAlignment="0" applyProtection="0"/>
    <xf numFmtId="0" fontId="20" fillId="16" borderId="5" applyNumberFormat="0" applyAlignment="0" applyProtection="0"/>
    <xf numFmtId="0" fontId="21" fillId="17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25" fillId="22" borderId="0" applyNumberFormat="0" applyBorder="0" applyAlignment="0" applyProtection="0"/>
    <xf numFmtId="0" fontId="26" fillId="16" borderId="8" applyNumberFormat="0" applyAlignment="0" applyProtection="0"/>
    <xf numFmtId="0" fontId="27" fillId="7" borderId="5" applyNumberFormat="0" applyAlignment="0" applyProtection="0"/>
    <xf numFmtId="0" fontId="0" fillId="23" borderId="9" applyNumberFormat="0" applyFont="0" applyAlignment="0" applyProtection="0"/>
  </cellStyleXfs>
  <cellXfs count="87">
    <xf numFmtId="0" fontId="0" fillId="0" borderId="0" xfId="0" applyAlignment="1">
      <alignment/>
    </xf>
    <xf numFmtId="0" fontId="0" fillId="0" borderId="0" xfId="0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vertical="center"/>
      <protection locked="0"/>
    </xf>
    <xf numFmtId="1" fontId="30" fillId="0" borderId="10" xfId="0" applyNumberFormat="1" applyFont="1" applyFill="1" applyBorder="1" applyAlignment="1" applyProtection="1">
      <alignment vertical="center"/>
      <protection locked="0"/>
    </xf>
    <xf numFmtId="177" fontId="30" fillId="0" borderId="10" xfId="0" applyNumberFormat="1" applyFont="1" applyFill="1" applyBorder="1" applyAlignment="1" applyProtection="1">
      <alignment vertical="center"/>
      <protection locked="0"/>
    </xf>
    <xf numFmtId="178" fontId="30" fillId="0" borderId="10" xfId="0" applyNumberFormat="1" applyFont="1" applyFill="1" applyBorder="1" applyAlignment="1" applyProtection="1">
      <alignment horizontal="left" vertical="center"/>
      <protection locked="0"/>
    </xf>
    <xf numFmtId="177" fontId="30" fillId="0" borderId="10" xfId="0" applyNumberFormat="1" applyFont="1" applyFill="1" applyBorder="1" applyAlignment="1" applyProtection="1">
      <alignment horizontal="left" vertical="center"/>
      <protection locked="0"/>
    </xf>
    <xf numFmtId="177" fontId="30" fillId="24" borderId="10" xfId="0" applyNumberFormat="1" applyFont="1" applyFill="1" applyBorder="1" applyAlignment="1" applyProtection="1">
      <alignment horizontal="left" vertical="center"/>
      <protection locked="0"/>
    </xf>
    <xf numFmtId="178" fontId="30" fillId="24" borderId="10" xfId="0" applyNumberFormat="1" applyFont="1" applyFill="1" applyBorder="1" applyAlignment="1" applyProtection="1">
      <alignment horizontal="left" vertical="center"/>
      <protection locked="0"/>
    </xf>
    <xf numFmtId="178" fontId="30" fillId="25" borderId="10" xfId="0" applyNumberFormat="1" applyFont="1" applyFill="1" applyBorder="1" applyAlignment="1" applyProtection="1">
      <alignment horizontal="left" vertical="center"/>
      <protection locked="0"/>
    </xf>
    <xf numFmtId="1" fontId="30" fillId="0" borderId="10" xfId="0" applyNumberFormat="1" applyFont="1" applyFill="1" applyBorder="1" applyAlignment="1" applyProtection="1">
      <alignment vertical="center"/>
      <protection locked="0"/>
    </xf>
    <xf numFmtId="0" fontId="30" fillId="0" borderId="10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6" fillId="0" borderId="10" xfId="0" applyFont="1" applyFill="1" applyBorder="1" applyAlignment="1" applyProtection="1">
      <alignment horizontal="distributed" vertical="center"/>
      <protection locked="0"/>
    </xf>
    <xf numFmtId="0" fontId="6" fillId="0" borderId="10" xfId="0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30" fillId="0" borderId="10" xfId="0" applyFont="1" applyFill="1" applyBorder="1" applyAlignment="1" applyProtection="1">
      <alignment vertical="center"/>
      <protection locked="0"/>
    </xf>
    <xf numFmtId="0" fontId="8" fillId="0" borderId="10" xfId="0" applyFont="1" applyFill="1" applyBorder="1" applyAlignment="1" applyProtection="1">
      <alignment horizontal="distributed" vertical="center"/>
      <protection locked="0"/>
    </xf>
    <xf numFmtId="177" fontId="30" fillId="26" borderId="10" xfId="0" applyNumberFormat="1" applyFont="1" applyFill="1" applyBorder="1" applyAlignment="1" applyProtection="1">
      <alignment vertical="center"/>
      <protection/>
    </xf>
    <xf numFmtId="0" fontId="30" fillId="26" borderId="10" xfId="0" applyFont="1" applyFill="1" applyBorder="1" applyAlignment="1" applyProtection="1">
      <alignment vertical="center"/>
      <protection/>
    </xf>
    <xf numFmtId="179" fontId="0" fillId="0" borderId="0" xfId="0" applyNumberFormat="1" applyFont="1" applyFill="1" applyAlignment="1" applyProtection="1">
      <alignment vertical="center"/>
      <protection locked="0"/>
    </xf>
    <xf numFmtId="0" fontId="0" fillId="0" borderId="0" xfId="0" applyFont="1" applyFill="1" applyAlignment="1" applyProtection="1">
      <alignment horizontal="right" vertical="center"/>
      <protection locked="0"/>
    </xf>
    <xf numFmtId="0" fontId="6" fillId="0" borderId="10" xfId="0" applyFont="1" applyFill="1" applyBorder="1" applyAlignment="1" applyProtection="1">
      <alignment horizontal="distributed" vertical="center"/>
      <protection locked="0"/>
    </xf>
    <xf numFmtId="179" fontId="6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25" borderId="10" xfId="0" applyFont="1" applyFill="1" applyBorder="1" applyAlignment="1" applyProtection="1">
      <alignment vertical="center"/>
      <protection locked="0"/>
    </xf>
    <xf numFmtId="0" fontId="30" fillId="24" borderId="10" xfId="0" applyFont="1" applyFill="1" applyBorder="1" applyAlignment="1" applyProtection="1">
      <alignment vertical="center"/>
      <protection locked="0"/>
    </xf>
    <xf numFmtId="0" fontId="30" fillId="0" borderId="10" xfId="0" applyFont="1" applyFill="1" applyBorder="1" applyAlignment="1" applyProtection="1">
      <alignment vertical="center"/>
      <protection locked="0"/>
    </xf>
    <xf numFmtId="0" fontId="30" fillId="0" borderId="10" xfId="0" applyFont="1" applyBorder="1" applyAlignment="1" applyProtection="1">
      <alignment vertical="center"/>
      <protection locked="0"/>
    </xf>
    <xf numFmtId="0" fontId="30" fillId="24" borderId="10" xfId="0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30" fillId="25" borderId="10" xfId="0" applyFont="1" applyFill="1" applyBorder="1" applyAlignment="1" applyProtection="1">
      <alignment vertical="center"/>
      <protection locked="0"/>
    </xf>
    <xf numFmtId="0" fontId="8" fillId="0" borderId="10" xfId="0" applyFont="1" applyFill="1" applyBorder="1" applyAlignment="1" applyProtection="1">
      <alignment horizontal="distributed" vertical="center"/>
      <protection locked="0"/>
    </xf>
    <xf numFmtId="1" fontId="30" fillId="25" borderId="10" xfId="0" applyNumberFormat="1" applyFont="1" applyFill="1" applyBorder="1" applyAlignment="1" applyProtection="1">
      <alignment vertical="center"/>
      <protection/>
    </xf>
    <xf numFmtId="0" fontId="30" fillId="24" borderId="10" xfId="0" applyFont="1" applyFill="1" applyBorder="1" applyAlignment="1" applyProtection="1">
      <alignment vertical="center"/>
      <protection/>
    </xf>
    <xf numFmtId="1" fontId="30" fillId="24" borderId="10" xfId="0" applyNumberFormat="1" applyFont="1" applyFill="1" applyBorder="1" applyAlignment="1" applyProtection="1">
      <alignment vertical="center"/>
      <protection/>
    </xf>
    <xf numFmtId="0" fontId="30" fillId="24" borderId="10" xfId="0" applyNumberFormat="1" applyFont="1" applyFill="1" applyBorder="1" applyAlignment="1" applyProtection="1">
      <alignment vertical="center"/>
      <protection/>
    </xf>
    <xf numFmtId="0" fontId="30" fillId="25" borderId="10" xfId="0" applyFont="1" applyFill="1" applyBorder="1" applyAlignment="1" applyProtection="1">
      <alignment vertical="center"/>
      <protection/>
    </xf>
    <xf numFmtId="179" fontId="30" fillId="0" borderId="10" xfId="0" applyNumberFormat="1" applyFont="1" applyFill="1" applyBorder="1" applyAlignment="1" applyProtection="1">
      <alignment vertical="center"/>
      <protection/>
    </xf>
    <xf numFmtId="1" fontId="30" fillId="0" borderId="10" xfId="0" applyNumberFormat="1" applyFont="1" applyFill="1" applyBorder="1" applyAlignment="1" applyProtection="1">
      <alignment vertical="center"/>
      <protection/>
    </xf>
    <xf numFmtId="0" fontId="30" fillId="24" borderId="10" xfId="0" applyFont="1" applyFill="1" applyBorder="1" applyAlignment="1" applyProtection="1">
      <alignment vertical="center"/>
      <protection/>
    </xf>
    <xf numFmtId="1" fontId="0" fillId="0" borderId="0" xfId="0" applyNumberFormat="1" applyFont="1" applyFill="1" applyAlignment="1" applyProtection="1">
      <alignment vertical="center"/>
      <protection locked="0"/>
    </xf>
    <xf numFmtId="1" fontId="30" fillId="25" borderId="10" xfId="0" applyNumberFormat="1" applyFont="1" applyFill="1" applyBorder="1" applyAlignment="1" applyProtection="1">
      <alignment vertical="center"/>
      <protection/>
    </xf>
    <xf numFmtId="1" fontId="30" fillId="24" borderId="10" xfId="0" applyNumberFormat="1" applyFont="1" applyFill="1" applyBorder="1" applyAlignment="1" applyProtection="1">
      <alignment vertical="center"/>
      <protection/>
    </xf>
    <xf numFmtId="0" fontId="30" fillId="0" borderId="10" xfId="0" applyNumberFormat="1" applyFont="1" applyFill="1" applyBorder="1" applyAlignment="1" applyProtection="1">
      <alignment vertical="center"/>
      <protection locked="0"/>
    </xf>
    <xf numFmtId="0" fontId="30" fillId="24" borderId="10" xfId="0" applyNumberFormat="1" applyFont="1" applyFill="1" applyBorder="1" applyAlignment="1" applyProtection="1">
      <alignment vertical="center"/>
      <protection/>
    </xf>
    <xf numFmtId="0" fontId="30" fillId="25" borderId="10" xfId="0" applyFont="1" applyFill="1" applyBorder="1" applyAlignment="1" applyProtection="1">
      <alignment vertical="center"/>
      <protection/>
    </xf>
    <xf numFmtId="0" fontId="7" fillId="0" borderId="0" xfId="66" applyFont="1" applyFill="1" applyAlignment="1" applyProtection="1">
      <alignment vertical="center"/>
      <protection locked="0"/>
    </xf>
    <xf numFmtId="0" fontId="0" fillId="0" borderId="0" xfId="66" applyFont="1" applyFill="1" applyAlignment="1" applyProtection="1">
      <alignment vertical="center"/>
      <protection locked="0"/>
    </xf>
    <xf numFmtId="0" fontId="0" fillId="0" borderId="0" xfId="66" applyFont="1" applyFill="1" applyAlignment="1" applyProtection="1">
      <alignment horizontal="right" vertical="center"/>
      <protection locked="0"/>
    </xf>
    <xf numFmtId="0" fontId="0" fillId="0" borderId="0" xfId="66" applyFont="1" applyFill="1" applyAlignment="1" applyProtection="1">
      <alignment horizontal="center" vertical="center"/>
      <protection locked="0"/>
    </xf>
    <xf numFmtId="0" fontId="6" fillId="0" borderId="10" xfId="66" applyFont="1" applyFill="1" applyBorder="1" applyAlignment="1" applyProtection="1">
      <alignment horizontal="distributed" vertical="center"/>
      <protection locked="0"/>
    </xf>
    <xf numFmtId="0" fontId="6" fillId="0" borderId="10" xfId="66" applyFont="1" applyFill="1" applyBorder="1" applyAlignment="1" applyProtection="1">
      <alignment horizontal="center" vertical="center" wrapText="1"/>
      <protection locked="0"/>
    </xf>
    <xf numFmtId="0" fontId="6" fillId="0" borderId="10" xfId="66" applyFont="1" applyFill="1" applyBorder="1" applyAlignment="1" applyProtection="1">
      <alignment horizontal="center" vertical="center"/>
      <protection locked="0"/>
    </xf>
    <xf numFmtId="3" fontId="30" fillId="0" borderId="10" xfId="66" applyNumberFormat="1" applyFont="1" applyFill="1" applyBorder="1" applyAlignment="1" applyProtection="1">
      <alignment vertical="center"/>
      <protection locked="0"/>
    </xf>
    <xf numFmtId="0" fontId="30" fillId="0" borderId="10" xfId="66" applyFont="1" applyFill="1" applyBorder="1" applyAlignment="1" applyProtection="1">
      <alignment vertical="center"/>
      <protection locked="0"/>
    </xf>
    <xf numFmtId="0" fontId="8" fillId="0" borderId="11" xfId="66" applyFont="1" applyFill="1" applyBorder="1" applyAlignment="1" applyProtection="1">
      <alignment horizontal="center" vertical="center"/>
      <protection/>
    </xf>
    <xf numFmtId="0" fontId="8" fillId="0" borderId="11" xfId="66" applyFont="1" applyFill="1" applyBorder="1" applyAlignment="1" applyProtection="1">
      <alignment horizontal="center" vertical="center"/>
      <protection locked="0"/>
    </xf>
    <xf numFmtId="3" fontId="30" fillId="0" borderId="10" xfId="66" applyNumberFormat="1" applyFont="1" applyFill="1" applyBorder="1" applyAlignment="1" applyProtection="1">
      <alignment horizontal="left" vertical="center"/>
      <protection locked="0"/>
    </xf>
    <xf numFmtId="0" fontId="30" fillId="0" borderId="10" xfId="66" applyFont="1" applyFill="1" applyBorder="1" applyAlignment="1" applyProtection="1">
      <alignment vertical="center"/>
      <protection/>
    </xf>
    <xf numFmtId="0" fontId="30" fillId="0" borderId="10" xfId="66" applyFont="1" applyBorder="1" applyAlignment="1" applyProtection="1">
      <alignment horizontal="left" vertical="center"/>
      <protection locked="0"/>
    </xf>
    <xf numFmtId="0" fontId="0" fillId="0" borderId="10" xfId="66" applyFont="1" applyFill="1" applyBorder="1" applyAlignment="1" applyProtection="1">
      <alignment vertical="center"/>
      <protection locked="0"/>
    </xf>
    <xf numFmtId="0" fontId="0" fillId="0" borderId="10" xfId="66" applyFont="1" applyFill="1" applyBorder="1" applyAlignment="1" applyProtection="1">
      <alignment vertical="center"/>
      <protection/>
    </xf>
    <xf numFmtId="0" fontId="6" fillId="0" borderId="0" xfId="66" applyFont="1" applyFill="1" applyAlignment="1" applyProtection="1">
      <alignment vertical="center"/>
      <protection locked="0"/>
    </xf>
    <xf numFmtId="0" fontId="8" fillId="0" borderId="10" xfId="66" applyFont="1" applyFill="1" applyBorder="1" applyAlignment="1" applyProtection="1">
      <alignment horizontal="distributed" vertical="center"/>
      <protection locked="0"/>
    </xf>
    <xf numFmtId="0" fontId="0" fillId="26" borderId="10" xfId="66" applyFont="1" applyFill="1" applyBorder="1" applyAlignment="1" applyProtection="1">
      <alignment vertical="center"/>
      <protection/>
    </xf>
    <xf numFmtId="0" fontId="0" fillId="26" borderId="10" xfId="66" applyFont="1" applyFill="1" applyBorder="1" applyAlignment="1" applyProtection="1">
      <alignment vertical="center"/>
      <protection locked="0"/>
    </xf>
    <xf numFmtId="0" fontId="8" fillId="0" borderId="10" xfId="66" applyFont="1" applyFill="1" applyBorder="1" applyAlignment="1" applyProtection="1">
      <alignment vertical="center"/>
      <protection locked="0"/>
    </xf>
    <xf numFmtId="1" fontId="30" fillId="0" borderId="10" xfId="66" applyNumberFormat="1" applyFont="1" applyFill="1" applyBorder="1" applyAlignment="1" applyProtection="1">
      <alignment vertical="center"/>
      <protection locked="0"/>
    </xf>
    <xf numFmtId="57" fontId="10" fillId="0" borderId="0" xfId="0" applyNumberFormat="1" applyFont="1" applyAlignment="1" applyProtection="1">
      <alignment horizontal="center" vertical="center"/>
      <protection locked="0"/>
    </xf>
    <xf numFmtId="179" fontId="30" fillId="26" borderId="10" xfId="66" applyNumberFormat="1" applyFont="1" applyFill="1" applyBorder="1" applyAlignment="1" applyProtection="1">
      <alignment vertical="center"/>
      <protection/>
    </xf>
    <xf numFmtId="180" fontId="0" fillId="0" borderId="0" xfId="0" applyNumberFormat="1" applyFont="1" applyFill="1" applyAlignment="1" applyProtection="1">
      <alignment vertical="center"/>
      <protection locked="0"/>
    </xf>
    <xf numFmtId="180" fontId="0" fillId="0" borderId="0" xfId="0" applyNumberFormat="1" applyFill="1" applyAlignment="1" applyProtection="1">
      <alignment horizontal="right" vertical="center"/>
      <protection locked="0"/>
    </xf>
    <xf numFmtId="180" fontId="6" fillId="0" borderId="10" xfId="0" applyNumberFormat="1" applyFont="1" applyFill="1" applyBorder="1" applyAlignment="1" applyProtection="1">
      <alignment horizontal="center" vertical="center"/>
      <protection locked="0"/>
    </xf>
    <xf numFmtId="180" fontId="30" fillId="26" borderId="10" xfId="0" applyNumberFormat="1" applyFont="1" applyFill="1" applyBorder="1" applyAlignment="1" applyProtection="1">
      <alignment vertical="center"/>
      <protection/>
    </xf>
    <xf numFmtId="0" fontId="4" fillId="0" borderId="0" xfId="0" applyFont="1" applyFill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left" vertical="center" wrapText="1"/>
      <protection locked="0"/>
    </xf>
    <xf numFmtId="0" fontId="4" fillId="0" borderId="0" xfId="66" applyFont="1" applyFill="1" applyAlignment="1" applyProtection="1">
      <alignment horizontal="center" vertical="center"/>
      <protection locked="0"/>
    </xf>
    <xf numFmtId="0" fontId="5" fillId="0" borderId="13" xfId="66" applyFont="1" applyFill="1" applyBorder="1" applyAlignment="1" applyProtection="1">
      <alignment horizontal="distributed" vertical="center"/>
      <protection locked="0"/>
    </xf>
    <xf numFmtId="0" fontId="5" fillId="0" borderId="14" xfId="66" applyFont="1" applyFill="1" applyBorder="1" applyAlignment="1" applyProtection="1">
      <alignment horizontal="distributed" vertical="center"/>
      <protection locked="0"/>
    </xf>
    <xf numFmtId="0" fontId="5" fillId="0" borderId="15" xfId="66" applyFont="1" applyFill="1" applyBorder="1" applyAlignment="1" applyProtection="1">
      <alignment horizontal="distributed" vertical="center"/>
      <protection locked="0"/>
    </xf>
    <xf numFmtId="0" fontId="6" fillId="0" borderId="0" xfId="0" applyFont="1" applyAlignment="1">
      <alignment/>
    </xf>
    <xf numFmtId="0" fontId="31" fillId="0" borderId="0" xfId="0" applyFont="1" applyAlignment="1">
      <alignment/>
    </xf>
  </cellXfs>
  <cellStyles count="57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34"/>
    <cellStyle name="20% - 强调文字颜色 2" xfId="35"/>
    <cellStyle name="20% - 强调文字颜色 3" xfId="36"/>
    <cellStyle name="20% - 强调文字颜色 4" xfId="37"/>
    <cellStyle name="20% - 强调文字颜色 5" xfId="38"/>
    <cellStyle name="20% - 强调文字颜色 6" xfId="39"/>
    <cellStyle name="40% - 强调文字颜色 1" xfId="40"/>
    <cellStyle name="40% - 强调文字颜色 2" xfId="41"/>
    <cellStyle name="40% - 强调文字颜色 3" xfId="42"/>
    <cellStyle name="40% - 强调文字颜色 4" xfId="43"/>
    <cellStyle name="40% - 强调文字颜色 5" xfId="44"/>
    <cellStyle name="40% - 强调文字颜色 6" xfId="45"/>
    <cellStyle name="60% - 强调文字颜色 1" xfId="46"/>
    <cellStyle name="60% - 强调文字颜色 2" xfId="47"/>
    <cellStyle name="60% - 强调文字颜色 3" xfId="48"/>
    <cellStyle name="60% - 强调文字颜色 4" xfId="49"/>
    <cellStyle name="60% - 强调文字颜色 5" xfId="50"/>
    <cellStyle name="60% - 强调文字颜色 6" xfId="51"/>
    <cellStyle name="百分比 2" xfId="52"/>
    <cellStyle name="标题" xfId="53"/>
    <cellStyle name="标题 1" xfId="54"/>
    <cellStyle name="标题 2" xfId="55"/>
    <cellStyle name="标题 3" xfId="56"/>
    <cellStyle name="标题 4" xfId="57"/>
    <cellStyle name="差" xfId="58"/>
    <cellStyle name="常规 10" xfId="59"/>
    <cellStyle name="常规 2" xfId="60"/>
    <cellStyle name="常规 2 2" xfId="61"/>
    <cellStyle name="常规 3" xfId="62"/>
    <cellStyle name="常规 3 2" xfId="63"/>
    <cellStyle name="常规 4" xfId="64"/>
    <cellStyle name="常规 5" xfId="65"/>
    <cellStyle name="常规 6" xfId="66"/>
    <cellStyle name="常规 7" xfId="67"/>
    <cellStyle name="好" xfId="68"/>
    <cellStyle name="汇总" xfId="69"/>
    <cellStyle name="计算" xfId="70"/>
    <cellStyle name="检查单元格" xfId="71"/>
    <cellStyle name="解释性文本" xfId="72"/>
    <cellStyle name="警告文本" xfId="73"/>
    <cellStyle name="链接单元格" xfId="74"/>
    <cellStyle name="强调文字颜色 1" xfId="75"/>
    <cellStyle name="强调文字颜色 2" xfId="76"/>
    <cellStyle name="强调文字颜色 3" xfId="77"/>
    <cellStyle name="强调文字颜色 4" xfId="78"/>
    <cellStyle name="强调文字颜色 5" xfId="79"/>
    <cellStyle name="强调文字颜色 6" xfId="80"/>
    <cellStyle name="适中" xfId="81"/>
    <cellStyle name="输出" xfId="82"/>
    <cellStyle name="输入" xfId="83"/>
    <cellStyle name="注释" xfId="8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comments" Target="../comments3.xml" /><Relationship Id="rId2" Type="http://schemas.openxmlformats.org/officeDocument/2006/relationships/vmlDrawing" Target="../drawings/vmlDrawing1.vml" /><Relationship Id="rId3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showGridLines="0" showZeros="0" zoomScalePageLayoutView="0" workbookViewId="0" topLeftCell="A1">
      <selection activeCell="A10" sqref="A10"/>
    </sheetView>
  </sheetViews>
  <sheetFormatPr defaultColWidth="9.00390625" defaultColWidthPt="54" defaultRowHeight="14.25"/>
  <cols>
    <col min="1" max="1" width="148.375" widthPt="890.25" style="1" customWidth="1"/>
    <col min="2" max="2" width="9.00390625" widthPt="54" style="1" hidden="1" customWidth="1"/>
    <col min="3" max="16384" width="9.00390625" widthPt="54" style="1" customWidth="1"/>
  </cols>
  <sheetData>
    <row r="1" spans="1:2" ht="36.75" customHeight="1">
      <c r="A1" s="5" t="s">
        <v>2</v>
      </c>
      <c r="B1" s="1" t="s">
        <v>7</v>
      </c>
    </row>
    <row r="2" spans="1:2" ht="52.5" customHeight="1">
      <c r="A2" s="2"/>
      <c r="B2" s="1" t="s">
        <v>8</v>
      </c>
    </row>
    <row r="3" spans="1:2" ht="178.5" customHeight="1">
      <c r="A3" s="4" t="s">
        <v>925</v>
      </c>
      <c r="B3" s="1" t="s">
        <v>3</v>
      </c>
    </row>
    <row r="4" spans="1:2" ht="51.75" customHeight="1">
      <c r="A4" s="4" t="s">
        <v>9</v>
      </c>
      <c r="B4" s="1" t="s">
        <v>4</v>
      </c>
    </row>
    <row r="5" spans="1:2" ht="33" customHeight="1">
      <c r="A5" s="3" t="s">
        <v>1165</v>
      </c>
      <c r="B5" s="1" t="s">
        <v>5</v>
      </c>
    </row>
    <row r="6" spans="1:2" ht="42" customHeight="1">
      <c r="A6" s="73">
        <v>42401</v>
      </c>
      <c r="B6" s="1" t="s">
        <v>6</v>
      </c>
    </row>
  </sheetData>
  <printOptions horizontalCentered="1"/>
  <pageMargins left="0.748031496062992" right="0.748031496062992" top="0.984251968503937" bottom="0.984251968503937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3"/>
  <sheetViews>
    <sheetView showGridLines="0" showZeros="0" zoomScale="93" zoomScaleNormal="93" zoomScalePageLayoutView="0" workbookViewId="0" topLeftCell="A1">
      <pane ySplit="4" topLeftCell="A5" activePane="bottomLeft" state="frozen"/>
      <selection pane="topLeft" activeCell="J10" sqref="J10"/>
      <selection pane="bottomLeft" activeCell="E10" sqref="E10"/>
    </sheetView>
  </sheetViews>
  <sheetFormatPr defaultColWidth="9.00390625" defaultColWidthPt="54" defaultRowHeight="14.25"/>
  <cols>
    <col min="1" max="1" width="56.75390625" widthPt="340.5" style="16" customWidth="1"/>
    <col min="2" max="3" width="30.625" widthPt="183.75" style="16" customWidth="1"/>
    <col min="4" max="4" width="30.625" widthPt="183.75" style="75" customWidth="1"/>
    <col min="5" max="16384" width="9.00390625" widthPt="54" style="16" customWidth="1"/>
  </cols>
  <sheetData>
    <row r="1" ht="18" customHeight="1">
      <c r="A1" s="15" t="s">
        <v>0</v>
      </c>
    </row>
    <row r="2" spans="1:4" s="17" customFormat="1" ht="20.25">
      <c r="A2" s="79" t="s">
        <v>929</v>
      </c>
      <c r="B2" s="79"/>
      <c r="C2" s="79"/>
      <c r="D2" s="79"/>
    </row>
    <row r="3" spans="1:4" ht="20.25" customHeight="1">
      <c r="A3" s="17"/>
      <c r="D3" s="76" t="s">
        <v>196</v>
      </c>
    </row>
    <row r="4" spans="1:4" ht="31.5" customHeight="1">
      <c r="A4" s="18" t="s">
        <v>193</v>
      </c>
      <c r="B4" s="19" t="s">
        <v>194</v>
      </c>
      <c r="C4" s="20" t="s">
        <v>1</v>
      </c>
      <c r="D4" s="77" t="s">
        <v>195</v>
      </c>
    </row>
    <row r="5" spans="1:4" ht="19.5" customHeight="1">
      <c r="A5" s="21" t="s">
        <v>168</v>
      </c>
      <c r="B5" s="23">
        <f>SUM(B6:B21)</f>
        <v>10264</v>
      </c>
      <c r="C5" s="23">
        <f>SUM(C6:C21)</f>
        <v>8077</v>
      </c>
      <c r="D5" s="78">
        <v>0.786925175370226</v>
      </c>
    </row>
    <row r="6" spans="1:4" ht="19.5" customHeight="1">
      <c r="A6" s="21" t="s">
        <v>169</v>
      </c>
      <c r="B6" s="7">
        <v>702</v>
      </c>
      <c r="C6" s="7">
        <v>737</v>
      </c>
      <c r="D6" s="78">
        <v>1.04985754985755</v>
      </c>
    </row>
    <row r="7" spans="1:4" ht="19.5" customHeight="1">
      <c r="A7" s="21" t="s">
        <v>170</v>
      </c>
      <c r="B7" s="7">
        <v>5523</v>
      </c>
      <c r="C7" s="7">
        <v>3100</v>
      </c>
      <c r="D7" s="78">
        <v>0.561289154445048</v>
      </c>
    </row>
    <row r="8" spans="1:4" ht="19.5" customHeight="1">
      <c r="A8" s="21" t="s">
        <v>171</v>
      </c>
      <c r="B8" s="7">
        <v>757</v>
      </c>
      <c r="C8" s="7">
        <v>794</v>
      </c>
      <c r="D8" s="78">
        <v>1.04887714663144</v>
      </c>
    </row>
    <row r="9" spans="1:4" ht="19.5" customHeight="1">
      <c r="A9" s="21" t="s">
        <v>172</v>
      </c>
      <c r="B9" s="7"/>
      <c r="C9" s="7"/>
      <c r="D9" s="78"/>
    </row>
    <row r="10" spans="1:4" ht="19.5" customHeight="1">
      <c r="A10" s="21" t="s">
        <v>173</v>
      </c>
      <c r="B10" s="7">
        <v>320</v>
      </c>
      <c r="C10" s="7">
        <v>336</v>
      </c>
      <c r="D10" s="78">
        <v>1.05</v>
      </c>
    </row>
    <row r="11" spans="1:4" ht="19.5" customHeight="1">
      <c r="A11" s="21" t="s">
        <v>174</v>
      </c>
      <c r="B11" s="7">
        <v>638</v>
      </c>
      <c r="C11" s="7">
        <v>670</v>
      </c>
      <c r="D11" s="78">
        <v>1.05015673981191</v>
      </c>
    </row>
    <row r="12" spans="1:4" ht="19.5" customHeight="1">
      <c r="A12" s="21" t="s">
        <v>175</v>
      </c>
      <c r="B12" s="7">
        <v>654</v>
      </c>
      <c r="C12" s="7">
        <v>687</v>
      </c>
      <c r="D12" s="78">
        <v>1.05045871559633</v>
      </c>
    </row>
    <row r="13" spans="1:4" ht="19.5" customHeight="1">
      <c r="A13" s="21" t="s">
        <v>176</v>
      </c>
      <c r="B13" s="7">
        <v>242</v>
      </c>
      <c r="C13" s="7">
        <v>254</v>
      </c>
      <c r="D13" s="78">
        <v>1.0495867768595</v>
      </c>
    </row>
    <row r="14" spans="1:4" ht="19.5" customHeight="1">
      <c r="A14" s="21" t="s">
        <v>177</v>
      </c>
      <c r="B14" s="7">
        <v>206</v>
      </c>
      <c r="C14" s="7">
        <v>216</v>
      </c>
      <c r="D14" s="78">
        <v>1.04854368932039</v>
      </c>
    </row>
    <row r="15" spans="1:4" ht="19.5" customHeight="1">
      <c r="A15" s="21" t="s">
        <v>178</v>
      </c>
      <c r="B15" s="7">
        <v>513</v>
      </c>
      <c r="C15" s="7">
        <v>539</v>
      </c>
      <c r="D15" s="78">
        <v>1.05068226120858</v>
      </c>
    </row>
    <row r="16" spans="1:4" ht="19.5" customHeight="1">
      <c r="A16" s="21" t="s">
        <v>179</v>
      </c>
      <c r="B16" s="7"/>
      <c r="C16" s="7"/>
      <c r="D16" s="78"/>
    </row>
    <row r="17" spans="1:4" ht="19.5" customHeight="1">
      <c r="A17" s="21" t="s">
        <v>180</v>
      </c>
      <c r="B17" s="7">
        <v>57</v>
      </c>
      <c r="C17" s="7">
        <v>60</v>
      </c>
      <c r="D17" s="78">
        <v>1.05263157894737</v>
      </c>
    </row>
    <row r="18" spans="1:4" ht="19.5" customHeight="1">
      <c r="A18" s="21" t="s">
        <v>181</v>
      </c>
      <c r="B18" s="7">
        <v>626</v>
      </c>
      <c r="C18" s="7">
        <v>657</v>
      </c>
      <c r="D18" s="78">
        <v>1.04952076677316</v>
      </c>
    </row>
    <row r="19" spans="1:4" ht="19.5" customHeight="1">
      <c r="A19" s="21" t="s">
        <v>182</v>
      </c>
      <c r="B19" s="7">
        <v>26</v>
      </c>
      <c r="C19" s="7">
        <v>27</v>
      </c>
      <c r="D19" s="78">
        <v>1.03846153846154</v>
      </c>
    </row>
    <row r="20" spans="1:4" ht="19.5" customHeight="1">
      <c r="A20" s="21" t="s">
        <v>183</v>
      </c>
      <c r="B20" s="7"/>
      <c r="C20" s="7"/>
      <c r="D20" s="78"/>
    </row>
    <row r="21" spans="1:4" ht="19.5" customHeight="1">
      <c r="A21" s="21" t="s">
        <v>184</v>
      </c>
      <c r="B21" s="7"/>
      <c r="C21" s="7"/>
      <c r="D21" s="78"/>
    </row>
    <row r="22" spans="1:4" ht="19.5" customHeight="1">
      <c r="A22" s="21" t="s">
        <v>185</v>
      </c>
      <c r="B22" s="23">
        <f>SUM(B23:B31)</f>
        <v>3568</v>
      </c>
      <c r="C22" s="23">
        <f>SUM(C23:C31)</f>
        <v>3486</v>
      </c>
      <c r="D22" s="78">
        <v>0.977017937219731</v>
      </c>
    </row>
    <row r="23" spans="1:4" ht="19.5" customHeight="1">
      <c r="A23" s="21" t="s">
        <v>186</v>
      </c>
      <c r="B23" s="7">
        <v>639</v>
      </c>
      <c r="C23" s="7">
        <v>670</v>
      </c>
      <c r="D23" s="78">
        <v>1.04851330203443</v>
      </c>
    </row>
    <row r="24" spans="1:4" ht="19.5" customHeight="1">
      <c r="A24" s="21" t="s">
        <v>187</v>
      </c>
      <c r="B24" s="7">
        <v>16</v>
      </c>
      <c r="C24" s="7">
        <v>19</v>
      </c>
      <c r="D24" s="78">
        <v>1.1875</v>
      </c>
    </row>
    <row r="25" spans="1:4" ht="19.5" customHeight="1">
      <c r="A25" s="21" t="s">
        <v>188</v>
      </c>
      <c r="B25" s="7">
        <v>376</v>
      </c>
      <c r="C25" s="7">
        <v>394</v>
      </c>
      <c r="D25" s="78">
        <v>1.04787234042553</v>
      </c>
    </row>
    <row r="26" spans="1:4" ht="19.5" customHeight="1">
      <c r="A26" s="21" t="s">
        <v>189</v>
      </c>
      <c r="B26" s="7"/>
      <c r="C26" s="7"/>
      <c r="D26" s="78"/>
    </row>
    <row r="27" spans="1:4" ht="19.5" customHeight="1">
      <c r="A27" s="21" t="s">
        <v>190</v>
      </c>
      <c r="B27" s="7">
        <v>73</v>
      </c>
      <c r="C27" s="7">
        <v>77</v>
      </c>
      <c r="D27" s="78">
        <v>1.05479452054795</v>
      </c>
    </row>
    <row r="28" spans="1:4" ht="19.5" customHeight="1">
      <c r="A28" s="21" t="s">
        <v>927</v>
      </c>
      <c r="B28" s="7"/>
      <c r="C28" s="7"/>
      <c r="D28" s="78"/>
    </row>
    <row r="29" spans="1:4" ht="19.5" customHeight="1">
      <c r="A29" s="21" t="s">
        <v>1102</v>
      </c>
      <c r="B29" s="7"/>
      <c r="C29" s="7"/>
      <c r="D29" s="78"/>
    </row>
    <row r="30" spans="1:4" ht="19.5" customHeight="1">
      <c r="A30" s="21" t="s">
        <v>191</v>
      </c>
      <c r="B30" s="21">
        <v>2464</v>
      </c>
      <c r="C30" s="7">
        <v>2326</v>
      </c>
      <c r="D30" s="78">
        <v>0.943993506493506</v>
      </c>
    </row>
    <row r="31" spans="1:4" ht="19.5" customHeight="1">
      <c r="A31" s="21"/>
      <c r="B31" s="21"/>
      <c r="C31" s="21"/>
      <c r="D31" s="78"/>
    </row>
    <row r="32" spans="1:4" ht="19.5" customHeight="1">
      <c r="A32" s="22" t="s">
        <v>192</v>
      </c>
      <c r="B32" s="24">
        <f>B5+B22</f>
        <v>13832</v>
      </c>
      <c r="C32" s="24">
        <f>C5+C22</f>
        <v>11563</v>
      </c>
      <c r="D32" s="78">
        <v>0.83596009253904</v>
      </c>
    </row>
    <row r="33" spans="1:4" ht="18.75" customHeight="1">
      <c r="A33" s="80" t="s">
        <v>926</v>
      </c>
      <c r="B33" s="80"/>
      <c r="C33" s="80"/>
      <c r="D33" s="80"/>
    </row>
    <row r="34" ht="19.5" customHeight="1"/>
    <row r="35" ht="19.5" customHeight="1"/>
    <row r="36" ht="19.5" customHeight="1"/>
    <row r="37" ht="19.5" customHeight="1"/>
  </sheetData>
  <mergeCells count="2">
    <mergeCell ref="A2:D2"/>
    <mergeCell ref="A33:D33"/>
  </mergeCells>
  <printOptions horizontalCentered="1"/>
  <pageMargins left="0.47244094488189" right="0.47244094488189" top="0.590551181102362" bottom="0.47244094488189" header="0.31496062992126" footer="0.31496062992126"/>
  <pageSetup horizontalDpi="600" verticalDpi="600" orientation="landscape" paperSize="9" scale="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313"/>
  <sheetViews>
    <sheetView zoomScalePageLayoutView="0" workbookViewId="0" topLeftCell="A79">
      <selection activeCell="G22" sqref="G22"/>
    </sheetView>
  </sheetViews>
  <sheetFormatPr defaultColWidth="9.00390625" defaultColWidthPt="54" defaultRowHeight="14.25"/>
  <cols>
    <col min="1" max="1" width="42.375" widthPt="254.25" style="16" customWidth="1"/>
    <col min="2" max="2" width="11.50390625" widthPt="69" style="16" customWidth="1"/>
    <col min="3" max="3" width="14.25390625" widthPt="85.5" style="16" customWidth="1"/>
    <col min="4" max="4" width="14.375" widthPt="86.25" style="25" customWidth="1"/>
    <col min="5" max="5" width="15.375" widthPt="92.25" style="16" customWidth="1"/>
    <col min="6" max="6" width="14.375" widthPt="86.25" style="16" customWidth="1"/>
    <col min="7" max="7" width="11.50390625" widthPt="69" style="16" customWidth="1"/>
    <col min="8" max="8" width="14.375" widthPt="86.25" style="16" customWidth="1"/>
    <col min="9" max="9" width="5.50390625" widthPt="33" style="16" customWidth="1"/>
    <col min="10" max="16384" width="9.00390625" widthPt="54" style="16" customWidth="1"/>
  </cols>
  <sheetData>
    <row r="1" spans="1:5" ht="18" customHeight="1">
      <c r="A1" s="17" t="s">
        <v>949</v>
      </c>
      <c r="E1" s="26" t="s">
        <v>950</v>
      </c>
    </row>
    <row r="2" spans="1:5" s="17" customFormat="1" ht="20.25">
      <c r="A2" s="79" t="s">
        <v>951</v>
      </c>
      <c r="B2" s="79"/>
      <c r="C2" s="79"/>
      <c r="D2" s="79"/>
      <c r="E2" s="79"/>
    </row>
    <row r="3" ht="15" customHeight="1">
      <c r="E3" s="26" t="s">
        <v>952</v>
      </c>
    </row>
    <row r="4" spans="1:5" ht="31.5" customHeight="1">
      <c r="A4" s="27" t="s">
        <v>953</v>
      </c>
      <c r="B4" s="19" t="s">
        <v>954</v>
      </c>
      <c r="C4" s="20" t="s">
        <v>1104</v>
      </c>
      <c r="D4" s="28" t="s">
        <v>955</v>
      </c>
      <c r="E4" s="20" t="s">
        <v>956</v>
      </c>
    </row>
    <row r="5" spans="1:7" ht="19.5" customHeight="1">
      <c r="A5" s="29" t="s">
        <v>20</v>
      </c>
      <c r="B5" s="37">
        <f>B6+B18+B27+B39+B51+B62+B73+B85+B94+B104+B119+B128+B139+B151+B161+B174+B181+B188+B197+B203+B210+B218+B225+B231+B237+B243+B249+B255</f>
        <v>13148</v>
      </c>
      <c r="C5" s="46">
        <f>C6+C18+C27+C39+C51+C62+C73+C85+C94+C104+C119+C128+C139+C151+C161+C174+C181+C188+C197+C203+C210+C218+C225+C231+C237+C243+C249+C255</f>
        <v>9844</v>
      </c>
      <c r="D5" s="42">
        <v>0.748707027684819</v>
      </c>
      <c r="E5" s="21"/>
      <c r="G5" s="45"/>
    </row>
    <row r="6" spans="1:7" ht="19.5" customHeight="1">
      <c r="A6" s="10" t="s">
        <v>21</v>
      </c>
      <c r="B6" s="38">
        <f>SUM(B7:B17)</f>
        <v>372</v>
      </c>
      <c r="C6" s="44">
        <f>SUM(C7:C17)</f>
        <v>351</v>
      </c>
      <c r="D6" s="42">
        <v>0.943548387096774</v>
      </c>
      <c r="E6" s="21"/>
      <c r="G6" s="45"/>
    </row>
    <row r="7" spans="1:7" ht="19.5" customHeight="1">
      <c r="A7" s="9" t="s">
        <v>197</v>
      </c>
      <c r="B7" s="31">
        <v>283</v>
      </c>
      <c r="C7" s="21">
        <v>260</v>
      </c>
      <c r="D7" s="42">
        <v>0.918727915194346</v>
      </c>
      <c r="E7" s="21"/>
      <c r="G7" s="45"/>
    </row>
    <row r="8" spans="1:7" ht="19.5" customHeight="1">
      <c r="A8" s="9" t="s">
        <v>198</v>
      </c>
      <c r="B8" s="31"/>
      <c r="C8" s="21"/>
      <c r="D8" s="42"/>
      <c r="E8" s="21"/>
      <c r="G8" s="45"/>
    </row>
    <row r="9" spans="1:7" ht="19.5" customHeight="1">
      <c r="A9" s="8" t="s">
        <v>199</v>
      </c>
      <c r="B9" s="31"/>
      <c r="C9" s="21"/>
      <c r="D9" s="42"/>
      <c r="E9" s="21"/>
      <c r="G9" s="45"/>
    </row>
    <row r="10" spans="1:7" ht="19.5" customHeight="1">
      <c r="A10" s="8" t="s">
        <v>200</v>
      </c>
      <c r="B10" s="31">
        <v>20</v>
      </c>
      <c r="C10" s="21">
        <v>25</v>
      </c>
      <c r="D10" s="42">
        <v>1.25</v>
      </c>
      <c r="E10" s="21"/>
      <c r="G10" s="45"/>
    </row>
    <row r="11" spans="1:7" ht="19.5" customHeight="1">
      <c r="A11" s="8" t="s">
        <v>201</v>
      </c>
      <c r="B11" s="31"/>
      <c r="C11" s="21"/>
      <c r="D11" s="42"/>
      <c r="E11" s="21"/>
      <c r="G11" s="45"/>
    </row>
    <row r="12" spans="1:7" ht="19.5" customHeight="1">
      <c r="A12" s="21" t="s">
        <v>202</v>
      </c>
      <c r="B12" s="31">
        <v>5</v>
      </c>
      <c r="C12" s="21">
        <v>5</v>
      </c>
      <c r="D12" s="42">
        <v>1</v>
      </c>
      <c r="E12" s="21"/>
      <c r="G12" s="45"/>
    </row>
    <row r="13" spans="1:7" ht="19.5" customHeight="1">
      <c r="A13" s="21" t="s">
        <v>957</v>
      </c>
      <c r="B13" s="31">
        <v>7</v>
      </c>
      <c r="C13" s="21">
        <v>3</v>
      </c>
      <c r="D13" s="42">
        <v>0.428571428571429</v>
      </c>
      <c r="E13" s="21"/>
      <c r="G13" s="45"/>
    </row>
    <row r="14" spans="1:7" ht="19.5" customHeight="1">
      <c r="A14" s="21" t="s">
        <v>203</v>
      </c>
      <c r="B14" s="31">
        <v>17</v>
      </c>
      <c r="C14" s="21">
        <v>17</v>
      </c>
      <c r="D14" s="42">
        <v>1</v>
      </c>
      <c r="E14" s="21"/>
      <c r="G14" s="45"/>
    </row>
    <row r="15" spans="1:7" ht="19.5" customHeight="1">
      <c r="A15" s="21" t="s">
        <v>204</v>
      </c>
      <c r="B15" s="31">
        <v>1</v>
      </c>
      <c r="C15" s="21">
        <v>1</v>
      </c>
      <c r="D15" s="42">
        <v>1</v>
      </c>
      <c r="E15" s="21"/>
      <c r="G15" s="45"/>
    </row>
    <row r="16" spans="1:7" ht="19.5" customHeight="1">
      <c r="A16" s="21" t="s">
        <v>205</v>
      </c>
      <c r="B16" s="31"/>
      <c r="C16" s="21"/>
      <c r="D16" s="42"/>
      <c r="E16" s="21"/>
      <c r="G16" s="45"/>
    </row>
    <row r="17" spans="1:7" ht="19.5" customHeight="1">
      <c r="A17" s="21" t="s">
        <v>206</v>
      </c>
      <c r="B17" s="31">
        <v>39</v>
      </c>
      <c r="C17" s="21">
        <v>40</v>
      </c>
      <c r="D17" s="42">
        <v>1.02564102564103</v>
      </c>
      <c r="E17" s="21"/>
      <c r="G17" s="45"/>
    </row>
    <row r="18" spans="1:7" ht="19.5" customHeight="1">
      <c r="A18" s="10" t="s">
        <v>22</v>
      </c>
      <c r="B18" s="38">
        <f>SUM(B19:B26)</f>
        <v>297</v>
      </c>
      <c r="C18" s="44">
        <f>SUM(C19:C26)</f>
        <v>292</v>
      </c>
      <c r="D18" s="42">
        <v>0.983164983164983</v>
      </c>
      <c r="E18" s="21"/>
      <c r="G18" s="45"/>
    </row>
    <row r="19" spans="1:7" ht="19.5" customHeight="1">
      <c r="A19" s="9" t="s">
        <v>197</v>
      </c>
      <c r="B19" s="31">
        <v>253</v>
      </c>
      <c r="C19" s="21">
        <v>245</v>
      </c>
      <c r="D19" s="42">
        <v>0.968379446640316</v>
      </c>
      <c r="E19" s="21"/>
      <c r="G19" s="45"/>
    </row>
    <row r="20" spans="1:7" ht="19.5" customHeight="1">
      <c r="A20" s="9" t="s">
        <v>198</v>
      </c>
      <c r="B20" s="31"/>
      <c r="C20" s="21"/>
      <c r="D20" s="42"/>
      <c r="E20" s="21"/>
      <c r="G20" s="45"/>
    </row>
    <row r="21" spans="1:7" ht="19.5" customHeight="1">
      <c r="A21" s="8" t="s">
        <v>199</v>
      </c>
      <c r="B21" s="31"/>
      <c r="C21" s="21"/>
      <c r="D21" s="42"/>
      <c r="E21" s="21"/>
      <c r="G21" s="45"/>
    </row>
    <row r="22" spans="1:7" ht="19.5" customHeight="1">
      <c r="A22" s="8" t="s">
        <v>207</v>
      </c>
      <c r="B22" s="31">
        <v>15</v>
      </c>
      <c r="C22" s="21">
        <v>15</v>
      </c>
      <c r="D22" s="42">
        <v>1</v>
      </c>
      <c r="E22" s="21"/>
      <c r="G22" s="45"/>
    </row>
    <row r="23" spans="1:7" ht="19.5" customHeight="1">
      <c r="A23" s="8" t="s">
        <v>208</v>
      </c>
      <c r="B23" s="31">
        <v>8</v>
      </c>
      <c r="C23" s="21">
        <v>8</v>
      </c>
      <c r="D23" s="42">
        <v>1</v>
      </c>
      <c r="E23" s="21"/>
      <c r="G23" s="45"/>
    </row>
    <row r="24" spans="1:7" ht="19.5" customHeight="1">
      <c r="A24" s="8" t="s">
        <v>209</v>
      </c>
      <c r="B24" s="31">
        <v>4</v>
      </c>
      <c r="C24" s="21">
        <v>4</v>
      </c>
      <c r="D24" s="42">
        <v>1</v>
      </c>
      <c r="E24" s="21"/>
      <c r="G24" s="45"/>
    </row>
    <row r="25" spans="1:7" ht="19.5" customHeight="1">
      <c r="A25" s="8" t="s">
        <v>205</v>
      </c>
      <c r="B25" s="31"/>
      <c r="C25" s="21"/>
      <c r="D25" s="42"/>
      <c r="E25" s="21"/>
      <c r="G25" s="45"/>
    </row>
    <row r="26" spans="1:7" ht="19.5" customHeight="1">
      <c r="A26" s="8" t="s">
        <v>210</v>
      </c>
      <c r="B26" s="31">
        <v>17</v>
      </c>
      <c r="C26" s="21">
        <v>20</v>
      </c>
      <c r="D26" s="42">
        <v>1.17647058823529</v>
      </c>
      <c r="E26" s="21"/>
      <c r="G26" s="45"/>
    </row>
    <row r="27" spans="1:7" ht="19.5" customHeight="1">
      <c r="A27" s="10" t="s">
        <v>23</v>
      </c>
      <c r="B27" s="38">
        <f>SUM(B28:B38)</f>
        <v>7014</v>
      </c>
      <c r="C27" s="44">
        <f>SUM(C28:C38)</f>
        <v>4145</v>
      </c>
      <c r="D27" s="42">
        <v>0.590960935272313</v>
      </c>
      <c r="E27" s="21"/>
      <c r="G27" s="45"/>
    </row>
    <row r="28" spans="1:7" ht="19.5" customHeight="1">
      <c r="A28" s="9" t="s">
        <v>197</v>
      </c>
      <c r="B28" s="31">
        <v>3660</v>
      </c>
      <c r="C28" s="21">
        <v>3600</v>
      </c>
      <c r="D28" s="42">
        <v>0.983606557377049</v>
      </c>
      <c r="E28" s="21"/>
      <c r="G28" s="45"/>
    </row>
    <row r="29" spans="1:7" ht="19.5" customHeight="1">
      <c r="A29" s="9" t="s">
        <v>198</v>
      </c>
      <c r="B29" s="31"/>
      <c r="C29" s="21"/>
      <c r="D29" s="42"/>
      <c r="E29" s="21"/>
      <c r="G29" s="45"/>
    </row>
    <row r="30" spans="1:7" ht="19.5" customHeight="1">
      <c r="A30" s="8" t="s">
        <v>199</v>
      </c>
      <c r="B30" s="31"/>
      <c r="C30" s="21"/>
      <c r="D30" s="42"/>
      <c r="E30" s="21"/>
      <c r="G30" s="45"/>
    </row>
    <row r="31" spans="1:7" ht="19.5" customHeight="1">
      <c r="A31" s="8" t="s">
        <v>211</v>
      </c>
      <c r="B31" s="31"/>
      <c r="C31" s="21"/>
      <c r="D31" s="42"/>
      <c r="E31" s="21"/>
      <c r="G31" s="45"/>
    </row>
    <row r="32" spans="1:7" ht="19.5" customHeight="1">
      <c r="A32" s="8" t="s">
        <v>212</v>
      </c>
      <c r="B32" s="31">
        <v>76</v>
      </c>
      <c r="C32" s="21">
        <v>75</v>
      </c>
      <c r="D32" s="42">
        <v>0.986842105263158</v>
      </c>
      <c r="E32" s="21"/>
      <c r="G32" s="45"/>
    </row>
    <row r="33" spans="1:7" ht="19.5" customHeight="1">
      <c r="A33" s="9" t="s">
        <v>213</v>
      </c>
      <c r="B33" s="31"/>
      <c r="C33" s="21"/>
      <c r="D33" s="42"/>
      <c r="E33" s="21"/>
      <c r="G33" s="45"/>
    </row>
    <row r="34" spans="1:7" ht="19.5" customHeight="1">
      <c r="A34" s="9" t="s">
        <v>214</v>
      </c>
      <c r="B34" s="31">
        <v>10</v>
      </c>
      <c r="C34" s="21">
        <v>10</v>
      </c>
      <c r="D34" s="42">
        <v>1</v>
      </c>
      <c r="E34" s="21"/>
      <c r="G34" s="45"/>
    </row>
    <row r="35" spans="1:7" ht="19.5" customHeight="1">
      <c r="A35" s="9" t="s">
        <v>215</v>
      </c>
      <c r="B35" s="31">
        <v>10</v>
      </c>
      <c r="C35" s="21">
        <v>10</v>
      </c>
      <c r="D35" s="42">
        <v>1</v>
      </c>
      <c r="E35" s="21"/>
      <c r="G35" s="45"/>
    </row>
    <row r="36" spans="1:7" ht="19.5" customHeight="1">
      <c r="A36" s="8" t="s">
        <v>216</v>
      </c>
      <c r="B36" s="31"/>
      <c r="C36" s="21"/>
      <c r="D36" s="42"/>
      <c r="E36" s="21"/>
      <c r="G36" s="45"/>
    </row>
    <row r="37" spans="1:7" ht="19.5" customHeight="1">
      <c r="A37" s="8" t="s">
        <v>205</v>
      </c>
      <c r="B37" s="31"/>
      <c r="C37" s="21"/>
      <c r="D37" s="42"/>
      <c r="E37" s="21"/>
      <c r="G37" s="45"/>
    </row>
    <row r="38" spans="1:7" ht="19.5" customHeight="1">
      <c r="A38" s="8" t="s">
        <v>217</v>
      </c>
      <c r="B38" s="31">
        <v>3258</v>
      </c>
      <c r="C38" s="21">
        <v>450</v>
      </c>
      <c r="D38" s="42">
        <v>0.138121546961326</v>
      </c>
      <c r="E38" s="21"/>
      <c r="G38" s="45"/>
    </row>
    <row r="39" spans="1:7" ht="19.5" customHeight="1">
      <c r="A39" s="10" t="s">
        <v>24</v>
      </c>
      <c r="B39" s="38">
        <f>SUM(B40:B50)</f>
        <v>497</v>
      </c>
      <c r="C39" s="44">
        <f>SUM(C40:C50)</f>
        <v>463</v>
      </c>
      <c r="D39" s="42">
        <v>0.93158953722334</v>
      </c>
      <c r="E39" s="21"/>
      <c r="G39" s="45"/>
    </row>
    <row r="40" spans="1:7" ht="19.5" customHeight="1">
      <c r="A40" s="9" t="s">
        <v>197</v>
      </c>
      <c r="B40" s="31">
        <v>404</v>
      </c>
      <c r="C40" s="21">
        <v>385</v>
      </c>
      <c r="D40" s="42">
        <v>0.952970297029703</v>
      </c>
      <c r="E40" s="21"/>
      <c r="G40" s="45"/>
    </row>
    <row r="41" spans="1:7" ht="19.5" customHeight="1">
      <c r="A41" s="9" t="s">
        <v>198</v>
      </c>
      <c r="B41" s="31"/>
      <c r="C41" s="21"/>
      <c r="D41" s="42"/>
      <c r="E41" s="21"/>
      <c r="G41" s="45"/>
    </row>
    <row r="42" spans="1:7" ht="19.5" customHeight="1">
      <c r="A42" s="8" t="s">
        <v>199</v>
      </c>
      <c r="B42" s="31"/>
      <c r="C42" s="21"/>
      <c r="D42" s="42"/>
      <c r="E42" s="21"/>
      <c r="G42" s="45"/>
    </row>
    <row r="43" spans="1:7" ht="19.5" customHeight="1">
      <c r="A43" s="8" t="s">
        <v>218</v>
      </c>
      <c r="B43" s="31"/>
      <c r="C43" s="21"/>
      <c r="D43" s="42"/>
      <c r="E43" s="21"/>
      <c r="G43" s="45"/>
    </row>
    <row r="44" spans="1:7" ht="19.5" customHeight="1">
      <c r="A44" s="8" t="s">
        <v>219</v>
      </c>
      <c r="B44" s="31">
        <v>3</v>
      </c>
      <c r="C44" s="21">
        <v>1</v>
      </c>
      <c r="D44" s="42">
        <v>0.333333333333333</v>
      </c>
      <c r="E44" s="21"/>
      <c r="G44" s="45"/>
    </row>
    <row r="45" spans="1:7" ht="19.5" customHeight="1">
      <c r="A45" s="9" t="s">
        <v>220</v>
      </c>
      <c r="B45" s="31">
        <v>5</v>
      </c>
      <c r="C45" s="21">
        <v>2</v>
      </c>
      <c r="D45" s="42">
        <v>0.4</v>
      </c>
      <c r="E45" s="21"/>
      <c r="G45" s="45"/>
    </row>
    <row r="46" spans="1:7" ht="19.5" customHeight="1">
      <c r="A46" s="9" t="s">
        <v>221</v>
      </c>
      <c r="B46" s="31"/>
      <c r="C46" s="21"/>
      <c r="D46" s="42"/>
      <c r="E46" s="21"/>
      <c r="G46" s="45"/>
    </row>
    <row r="47" spans="1:7" ht="19.5" customHeight="1">
      <c r="A47" s="9" t="s">
        <v>222</v>
      </c>
      <c r="B47" s="31">
        <v>35</v>
      </c>
      <c r="C47" s="21">
        <v>30</v>
      </c>
      <c r="D47" s="42">
        <v>0.857142857142857</v>
      </c>
      <c r="E47" s="21"/>
      <c r="G47" s="45"/>
    </row>
    <row r="48" spans="1:7" ht="19.5" customHeight="1">
      <c r="A48" s="9" t="s">
        <v>958</v>
      </c>
      <c r="B48" s="31"/>
      <c r="C48" s="21"/>
      <c r="D48" s="42"/>
      <c r="E48" s="21"/>
      <c r="G48" s="45"/>
    </row>
    <row r="49" spans="1:7" ht="19.5" customHeight="1">
      <c r="A49" s="9" t="s">
        <v>205</v>
      </c>
      <c r="B49" s="31"/>
      <c r="C49" s="21"/>
      <c r="D49" s="42"/>
      <c r="E49" s="21"/>
      <c r="G49" s="45"/>
    </row>
    <row r="50" spans="1:7" ht="19.5" customHeight="1">
      <c r="A50" s="8" t="s">
        <v>223</v>
      </c>
      <c r="B50" s="31">
        <v>50</v>
      </c>
      <c r="C50" s="21">
        <v>45</v>
      </c>
      <c r="D50" s="42">
        <v>0.9</v>
      </c>
      <c r="E50" s="21"/>
      <c r="G50" s="45"/>
    </row>
    <row r="51" spans="1:7" ht="19.5" customHeight="1">
      <c r="A51" s="11" t="s">
        <v>25</v>
      </c>
      <c r="B51" s="38">
        <f>SUM(B52:B61)</f>
        <v>206</v>
      </c>
      <c r="C51" s="44">
        <f>SUM(C52:C61)</f>
        <v>181</v>
      </c>
      <c r="D51" s="42">
        <v>0.878640776699029</v>
      </c>
      <c r="E51" s="21"/>
      <c r="G51" s="45"/>
    </row>
    <row r="52" spans="1:7" ht="19.5" customHeight="1">
      <c r="A52" s="8" t="s">
        <v>197</v>
      </c>
      <c r="B52" s="31">
        <v>67</v>
      </c>
      <c r="C52" s="21">
        <v>65</v>
      </c>
      <c r="D52" s="42">
        <v>0.970149253731343</v>
      </c>
      <c r="E52" s="21"/>
      <c r="G52" s="45"/>
    </row>
    <row r="53" spans="1:7" ht="19.5" customHeight="1">
      <c r="A53" s="21" t="s">
        <v>198</v>
      </c>
      <c r="B53" s="31"/>
      <c r="C53" s="21"/>
      <c r="D53" s="42"/>
      <c r="E53" s="21"/>
      <c r="G53" s="45"/>
    </row>
    <row r="54" spans="1:7" ht="19.5" customHeight="1">
      <c r="A54" s="9" t="s">
        <v>199</v>
      </c>
      <c r="B54" s="31"/>
      <c r="C54" s="21"/>
      <c r="D54" s="42"/>
      <c r="E54" s="21"/>
      <c r="G54" s="45"/>
    </row>
    <row r="55" spans="1:7" ht="19.5" customHeight="1">
      <c r="A55" s="9" t="s">
        <v>224</v>
      </c>
      <c r="B55" s="31"/>
      <c r="C55" s="21"/>
      <c r="D55" s="42"/>
      <c r="E55" s="21"/>
      <c r="G55" s="45"/>
    </row>
    <row r="56" spans="1:7" ht="19.5" customHeight="1">
      <c r="A56" s="9" t="s">
        <v>225</v>
      </c>
      <c r="B56" s="31"/>
      <c r="C56" s="21"/>
      <c r="D56" s="42"/>
      <c r="E56" s="21"/>
      <c r="G56" s="45"/>
    </row>
    <row r="57" spans="1:7" ht="19.5" customHeight="1">
      <c r="A57" s="8" t="s">
        <v>226</v>
      </c>
      <c r="B57" s="31"/>
      <c r="C57" s="21"/>
      <c r="D57" s="42"/>
      <c r="E57" s="21"/>
      <c r="G57" s="45"/>
    </row>
    <row r="58" spans="1:7" ht="19.5" customHeight="1">
      <c r="A58" s="8" t="s">
        <v>227</v>
      </c>
      <c r="B58" s="31">
        <v>38</v>
      </c>
      <c r="C58" s="21">
        <v>35</v>
      </c>
      <c r="D58" s="42">
        <v>0.921052631578947</v>
      </c>
      <c r="E58" s="21"/>
      <c r="G58" s="45"/>
    </row>
    <row r="59" spans="1:7" ht="19.5" customHeight="1">
      <c r="A59" s="8" t="s">
        <v>228</v>
      </c>
      <c r="B59" s="31">
        <v>95</v>
      </c>
      <c r="C59" s="21">
        <v>75</v>
      </c>
      <c r="D59" s="42">
        <v>0.789473684210526</v>
      </c>
      <c r="E59" s="21"/>
      <c r="G59" s="45"/>
    </row>
    <row r="60" spans="1:7" ht="19.5" customHeight="1">
      <c r="A60" s="9" t="s">
        <v>205</v>
      </c>
      <c r="B60" s="31"/>
      <c r="C60" s="21"/>
      <c r="D60" s="42"/>
      <c r="E60" s="21"/>
      <c r="G60" s="45"/>
    </row>
    <row r="61" spans="1:7" ht="19.5" customHeight="1">
      <c r="A61" s="9" t="s">
        <v>229</v>
      </c>
      <c r="B61" s="31">
        <v>6</v>
      </c>
      <c r="C61" s="21">
        <v>6</v>
      </c>
      <c r="D61" s="42">
        <v>1</v>
      </c>
      <c r="E61" s="21"/>
      <c r="G61" s="45"/>
    </row>
    <row r="62" spans="1:7" ht="19.5" customHeight="1">
      <c r="A62" s="10" t="s">
        <v>26</v>
      </c>
      <c r="B62" s="38">
        <f>SUM(B63:B72)</f>
        <v>628</v>
      </c>
      <c r="C62" s="44">
        <f>SUM(C63:C72)</f>
        <v>510</v>
      </c>
      <c r="D62" s="42">
        <v>0.812101910828026</v>
      </c>
      <c r="E62" s="21"/>
      <c r="G62" s="45"/>
    </row>
    <row r="63" spans="1:7" ht="19.5" customHeight="1">
      <c r="A63" s="8" t="s">
        <v>197</v>
      </c>
      <c r="B63" s="31">
        <v>272</v>
      </c>
      <c r="C63" s="21">
        <v>265</v>
      </c>
      <c r="D63" s="42">
        <v>0.974264705882353</v>
      </c>
      <c r="E63" s="21"/>
      <c r="G63" s="45"/>
    </row>
    <row r="64" spans="1:7" ht="19.5" customHeight="1">
      <c r="A64" s="32" t="s">
        <v>198</v>
      </c>
      <c r="B64" s="31"/>
      <c r="C64" s="21"/>
      <c r="D64" s="42"/>
      <c r="E64" s="21"/>
      <c r="G64" s="45"/>
    </row>
    <row r="65" spans="1:7" ht="19.5" customHeight="1">
      <c r="A65" s="32" t="s">
        <v>199</v>
      </c>
      <c r="B65" s="31"/>
      <c r="C65" s="21"/>
      <c r="D65" s="42"/>
      <c r="E65" s="21"/>
      <c r="G65" s="45"/>
    </row>
    <row r="66" spans="1:7" ht="19.5" customHeight="1">
      <c r="A66" s="32" t="s">
        <v>230</v>
      </c>
      <c r="B66" s="31">
        <v>125</v>
      </c>
      <c r="C66" s="21">
        <v>60</v>
      </c>
      <c r="D66" s="42">
        <v>0.48</v>
      </c>
      <c r="E66" s="21"/>
      <c r="G66" s="45"/>
    </row>
    <row r="67" spans="1:7" ht="19.5" customHeight="1">
      <c r="A67" s="32" t="s">
        <v>231</v>
      </c>
      <c r="B67" s="31">
        <v>179</v>
      </c>
      <c r="C67" s="21">
        <v>85</v>
      </c>
      <c r="D67" s="42">
        <v>0.474860335195531</v>
      </c>
      <c r="E67" s="21"/>
      <c r="G67" s="45"/>
    </row>
    <row r="68" spans="1:7" ht="19.5" customHeight="1">
      <c r="A68" s="32" t="s">
        <v>232</v>
      </c>
      <c r="B68" s="31"/>
      <c r="C68" s="21"/>
      <c r="D68" s="42"/>
      <c r="E68" s="21"/>
      <c r="G68" s="45"/>
    </row>
    <row r="69" spans="1:7" ht="19.5" customHeight="1">
      <c r="A69" s="9" t="s">
        <v>233</v>
      </c>
      <c r="B69" s="31"/>
      <c r="C69" s="21"/>
      <c r="D69" s="42"/>
      <c r="E69" s="21"/>
      <c r="G69" s="45"/>
    </row>
    <row r="70" spans="1:7" ht="19.5" customHeight="1">
      <c r="A70" s="8" t="s">
        <v>234</v>
      </c>
      <c r="B70" s="31">
        <v>27</v>
      </c>
      <c r="C70" s="21">
        <v>85</v>
      </c>
      <c r="D70" s="42">
        <v>3.14814814814815</v>
      </c>
      <c r="E70" s="21"/>
      <c r="G70" s="45"/>
    </row>
    <row r="71" spans="1:7" ht="19.5" customHeight="1">
      <c r="A71" s="8" t="s">
        <v>205</v>
      </c>
      <c r="B71" s="31"/>
      <c r="C71" s="21"/>
      <c r="D71" s="42"/>
      <c r="E71" s="21"/>
      <c r="G71" s="45"/>
    </row>
    <row r="72" spans="1:7" ht="19.5" customHeight="1">
      <c r="A72" s="8" t="s">
        <v>235</v>
      </c>
      <c r="B72" s="31">
        <v>25</v>
      </c>
      <c r="C72" s="21">
        <v>15</v>
      </c>
      <c r="D72" s="42">
        <v>0.6</v>
      </c>
      <c r="E72" s="21"/>
      <c r="G72" s="45"/>
    </row>
    <row r="73" spans="1:7" ht="19.5" customHeight="1">
      <c r="A73" s="10" t="s">
        <v>27</v>
      </c>
      <c r="B73" s="38">
        <f>SUM(B74:B84)</f>
        <v>688</v>
      </c>
      <c r="C73" s="44">
        <f>SUM(C74:C84)</f>
        <v>600</v>
      </c>
      <c r="D73" s="42">
        <v>0.872093023255814</v>
      </c>
      <c r="E73" s="21"/>
      <c r="G73" s="45"/>
    </row>
    <row r="74" spans="1:7" ht="19.5" customHeight="1">
      <c r="A74" s="9" t="s">
        <v>197</v>
      </c>
      <c r="B74" s="31">
        <v>282</v>
      </c>
      <c r="C74" s="21">
        <v>250</v>
      </c>
      <c r="D74" s="42">
        <v>0.886524822695035</v>
      </c>
      <c r="E74" s="21"/>
      <c r="G74" s="45"/>
    </row>
    <row r="75" spans="1:7" ht="19.5" customHeight="1">
      <c r="A75" s="9" t="s">
        <v>198</v>
      </c>
      <c r="B75" s="31">
        <v>236</v>
      </c>
      <c r="C75" s="21">
        <v>200</v>
      </c>
      <c r="D75" s="42">
        <v>0.847457627118644</v>
      </c>
      <c r="E75" s="21"/>
      <c r="G75" s="45"/>
    </row>
    <row r="76" spans="1:7" ht="19.5" customHeight="1">
      <c r="A76" s="8" t="s">
        <v>199</v>
      </c>
      <c r="B76" s="31"/>
      <c r="C76" s="21"/>
      <c r="D76" s="42"/>
      <c r="E76" s="21"/>
      <c r="G76" s="45"/>
    </row>
    <row r="77" spans="1:7" ht="19.5" customHeight="1">
      <c r="A77" s="8" t="s">
        <v>236</v>
      </c>
      <c r="B77" s="31"/>
      <c r="C77" s="21"/>
      <c r="D77" s="42"/>
      <c r="E77" s="21"/>
      <c r="G77" s="45"/>
    </row>
    <row r="78" spans="1:7" ht="19.5" customHeight="1">
      <c r="A78" s="8" t="s">
        <v>237</v>
      </c>
      <c r="B78" s="31"/>
      <c r="C78" s="21"/>
      <c r="D78" s="42"/>
      <c r="E78" s="21"/>
      <c r="G78" s="45"/>
    </row>
    <row r="79" spans="1:7" ht="19.5" customHeight="1">
      <c r="A79" s="21" t="s">
        <v>238</v>
      </c>
      <c r="B79" s="31"/>
      <c r="C79" s="21"/>
      <c r="D79" s="42"/>
      <c r="E79" s="21"/>
      <c r="G79" s="45"/>
    </row>
    <row r="80" spans="1:7" ht="19.5" customHeight="1">
      <c r="A80" s="9" t="s">
        <v>239</v>
      </c>
      <c r="B80" s="31"/>
      <c r="C80" s="21"/>
      <c r="D80" s="42"/>
      <c r="E80" s="21"/>
      <c r="G80" s="45"/>
    </row>
    <row r="81" spans="1:7" ht="19.5" customHeight="1">
      <c r="A81" s="9" t="s">
        <v>240</v>
      </c>
      <c r="B81" s="31"/>
      <c r="C81" s="21"/>
      <c r="D81" s="42"/>
      <c r="E81" s="21"/>
      <c r="G81" s="45"/>
    </row>
    <row r="82" spans="1:7" ht="19.5" customHeight="1">
      <c r="A82" s="9" t="s">
        <v>233</v>
      </c>
      <c r="B82" s="31"/>
      <c r="C82" s="21"/>
      <c r="D82" s="42"/>
      <c r="E82" s="21"/>
      <c r="G82" s="45"/>
    </row>
    <row r="83" spans="1:7" ht="19.5" customHeight="1">
      <c r="A83" s="8" t="s">
        <v>205</v>
      </c>
      <c r="B83" s="31"/>
      <c r="C83" s="21"/>
      <c r="D83" s="42"/>
      <c r="E83" s="21"/>
      <c r="G83" s="45"/>
    </row>
    <row r="84" spans="1:7" ht="19.5" customHeight="1">
      <c r="A84" s="8" t="s">
        <v>241</v>
      </c>
      <c r="B84" s="31">
        <v>170</v>
      </c>
      <c r="C84" s="21">
        <v>150</v>
      </c>
      <c r="D84" s="42">
        <v>0.882352941176471</v>
      </c>
      <c r="E84" s="21"/>
      <c r="G84" s="45"/>
    </row>
    <row r="85" spans="1:7" ht="19.5" customHeight="1">
      <c r="A85" s="11" t="s">
        <v>28</v>
      </c>
      <c r="B85" s="38">
        <f>SUM(B86:B93)</f>
        <v>168</v>
      </c>
      <c r="C85" s="44">
        <f>SUM(C86:C93)</f>
        <v>149</v>
      </c>
      <c r="D85" s="42">
        <v>0.886904761904762</v>
      </c>
      <c r="E85" s="21"/>
      <c r="G85" s="45"/>
    </row>
    <row r="86" spans="1:7" ht="19.5" customHeight="1">
      <c r="A86" s="9" t="s">
        <v>197</v>
      </c>
      <c r="B86" s="31">
        <v>132</v>
      </c>
      <c r="C86" s="21">
        <v>128</v>
      </c>
      <c r="D86" s="42">
        <v>0.96969696969697</v>
      </c>
      <c r="E86" s="21"/>
      <c r="G86" s="45"/>
    </row>
    <row r="87" spans="1:7" ht="19.5" customHeight="1">
      <c r="A87" s="9" t="s">
        <v>198</v>
      </c>
      <c r="B87" s="31"/>
      <c r="C87" s="21"/>
      <c r="D87" s="42"/>
      <c r="E87" s="21"/>
      <c r="G87" s="45"/>
    </row>
    <row r="88" spans="1:7" ht="19.5" customHeight="1">
      <c r="A88" s="9" t="s">
        <v>199</v>
      </c>
      <c r="B88" s="31"/>
      <c r="C88" s="21"/>
      <c r="D88" s="42"/>
      <c r="E88" s="21"/>
      <c r="G88" s="45"/>
    </row>
    <row r="89" spans="1:7" ht="19.5" customHeight="1">
      <c r="A89" s="8" t="s">
        <v>242</v>
      </c>
      <c r="B89" s="31">
        <v>25</v>
      </c>
      <c r="C89" s="21">
        <v>10</v>
      </c>
      <c r="D89" s="42">
        <v>0.4</v>
      </c>
      <c r="E89" s="21"/>
      <c r="G89" s="45"/>
    </row>
    <row r="90" spans="1:7" ht="19.5" customHeight="1">
      <c r="A90" s="8" t="s">
        <v>243</v>
      </c>
      <c r="B90" s="31">
        <v>4</v>
      </c>
      <c r="C90" s="21">
        <v>4</v>
      </c>
      <c r="D90" s="42">
        <v>1</v>
      </c>
      <c r="E90" s="21"/>
      <c r="G90" s="45"/>
    </row>
    <row r="91" spans="1:7" ht="19.5" customHeight="1">
      <c r="A91" s="8" t="s">
        <v>233</v>
      </c>
      <c r="B91" s="31"/>
      <c r="C91" s="21"/>
      <c r="D91" s="42"/>
      <c r="E91" s="21"/>
      <c r="G91" s="45"/>
    </row>
    <row r="92" spans="1:7" ht="19.5" customHeight="1">
      <c r="A92" s="8" t="s">
        <v>205</v>
      </c>
      <c r="B92" s="31"/>
      <c r="C92" s="21"/>
      <c r="D92" s="42"/>
      <c r="E92" s="21"/>
      <c r="G92" s="45"/>
    </row>
    <row r="93" spans="1:7" ht="19.5" customHeight="1">
      <c r="A93" s="21" t="s">
        <v>244</v>
      </c>
      <c r="B93" s="31">
        <v>7</v>
      </c>
      <c r="C93" s="21">
        <v>7</v>
      </c>
      <c r="D93" s="42">
        <v>1</v>
      </c>
      <c r="E93" s="21"/>
      <c r="G93" s="45"/>
    </row>
    <row r="94" spans="1:7" ht="19.5" customHeight="1">
      <c r="A94" s="10" t="s">
        <v>29</v>
      </c>
      <c r="B94" s="38">
        <f>SUM(B95:B103)</f>
        <v>0</v>
      </c>
      <c r="C94" s="44">
        <f>SUM(C95:C103)</f>
        <v>0</v>
      </c>
      <c r="D94" s="42"/>
      <c r="E94" s="21"/>
      <c r="G94" s="45"/>
    </row>
    <row r="95" spans="1:7" ht="19.5" customHeight="1">
      <c r="A95" s="9" t="s">
        <v>197</v>
      </c>
      <c r="B95" s="31"/>
      <c r="C95" s="21"/>
      <c r="D95" s="42"/>
      <c r="E95" s="21"/>
      <c r="G95" s="45"/>
    </row>
    <row r="96" spans="1:7" ht="19.5" customHeight="1">
      <c r="A96" s="8" t="s">
        <v>198</v>
      </c>
      <c r="B96" s="31"/>
      <c r="C96" s="21"/>
      <c r="D96" s="42"/>
      <c r="E96" s="21"/>
      <c r="G96" s="45"/>
    </row>
    <row r="97" spans="1:7" ht="19.5" customHeight="1">
      <c r="A97" s="8" t="s">
        <v>199</v>
      </c>
      <c r="B97" s="31"/>
      <c r="C97" s="21"/>
      <c r="D97" s="42"/>
      <c r="E97" s="21"/>
      <c r="G97" s="45"/>
    </row>
    <row r="98" spans="1:7" ht="19.5" customHeight="1">
      <c r="A98" s="8" t="s">
        <v>245</v>
      </c>
      <c r="B98" s="31"/>
      <c r="C98" s="21"/>
      <c r="D98" s="42"/>
      <c r="E98" s="21"/>
      <c r="G98" s="45"/>
    </row>
    <row r="99" spans="1:7" ht="19.5" customHeight="1">
      <c r="A99" s="9" t="s">
        <v>246</v>
      </c>
      <c r="B99" s="31"/>
      <c r="C99" s="21"/>
      <c r="D99" s="42"/>
      <c r="E99" s="21"/>
      <c r="G99" s="45"/>
    </row>
    <row r="100" spans="1:7" ht="19.5" customHeight="1">
      <c r="A100" s="9" t="s">
        <v>247</v>
      </c>
      <c r="B100" s="31"/>
      <c r="C100" s="21"/>
      <c r="D100" s="42"/>
      <c r="E100" s="21"/>
      <c r="G100" s="45"/>
    </row>
    <row r="101" spans="1:7" ht="19.5" customHeight="1">
      <c r="A101" s="9" t="s">
        <v>233</v>
      </c>
      <c r="B101" s="31"/>
      <c r="C101" s="21"/>
      <c r="D101" s="42"/>
      <c r="E101" s="21"/>
      <c r="G101" s="45"/>
    </row>
    <row r="102" spans="1:7" ht="19.5" customHeight="1">
      <c r="A102" s="8" t="s">
        <v>205</v>
      </c>
      <c r="B102" s="31"/>
      <c r="C102" s="21"/>
      <c r="D102" s="42"/>
      <c r="E102" s="21"/>
      <c r="G102" s="45"/>
    </row>
    <row r="103" spans="1:7" ht="19.5" customHeight="1">
      <c r="A103" s="8" t="s">
        <v>248</v>
      </c>
      <c r="B103" s="31"/>
      <c r="C103" s="21"/>
      <c r="D103" s="42"/>
      <c r="E103" s="21"/>
      <c r="G103" s="45"/>
    </row>
    <row r="104" spans="1:7" ht="19.5" customHeight="1">
      <c r="A104" s="11" t="s">
        <v>30</v>
      </c>
      <c r="B104" s="38">
        <f>SUM(B105:B118)</f>
        <v>259</v>
      </c>
      <c r="C104" s="44">
        <f>SUM(C105:C118)</f>
        <v>266</v>
      </c>
      <c r="D104" s="42">
        <v>1.02702702702703</v>
      </c>
      <c r="E104" s="21"/>
      <c r="G104" s="45"/>
    </row>
    <row r="105" spans="1:7" ht="19.5" customHeight="1">
      <c r="A105" s="8" t="s">
        <v>197</v>
      </c>
      <c r="B105" s="31">
        <v>243</v>
      </c>
      <c r="C105" s="21">
        <v>240</v>
      </c>
      <c r="D105" s="42">
        <v>0.987654320987654</v>
      </c>
      <c r="E105" s="21"/>
      <c r="G105" s="45"/>
    </row>
    <row r="106" spans="1:7" ht="19.5" customHeight="1">
      <c r="A106" s="9" t="s">
        <v>198</v>
      </c>
      <c r="B106" s="31"/>
      <c r="C106" s="21"/>
      <c r="D106" s="42"/>
      <c r="E106" s="21"/>
      <c r="G106" s="45"/>
    </row>
    <row r="107" spans="1:7" ht="19.5" customHeight="1">
      <c r="A107" s="9" t="s">
        <v>199</v>
      </c>
      <c r="B107" s="31"/>
      <c r="C107" s="21"/>
      <c r="D107" s="42"/>
      <c r="E107" s="21"/>
      <c r="G107" s="45"/>
    </row>
    <row r="108" spans="1:7" ht="19.5" customHeight="1">
      <c r="A108" s="9" t="s">
        <v>249</v>
      </c>
      <c r="B108" s="31"/>
      <c r="C108" s="21"/>
      <c r="D108" s="42"/>
      <c r="E108" s="21"/>
      <c r="G108" s="45"/>
    </row>
    <row r="109" spans="1:7" ht="19.5" customHeight="1">
      <c r="A109" s="8" t="s">
        <v>250</v>
      </c>
      <c r="B109" s="31"/>
      <c r="C109" s="21"/>
      <c r="D109" s="42"/>
      <c r="E109" s="21"/>
      <c r="G109" s="45"/>
    </row>
    <row r="110" spans="1:7" ht="19.5" customHeight="1">
      <c r="A110" s="8" t="s">
        <v>251</v>
      </c>
      <c r="B110" s="31">
        <v>11</v>
      </c>
      <c r="C110" s="21">
        <v>11</v>
      </c>
      <c r="D110" s="42">
        <v>1</v>
      </c>
      <c r="E110" s="21"/>
      <c r="G110" s="45"/>
    </row>
    <row r="111" spans="1:7" ht="19.5" customHeight="1">
      <c r="A111" s="8" t="s">
        <v>252</v>
      </c>
      <c r="B111" s="31"/>
      <c r="C111" s="21"/>
      <c r="D111" s="42"/>
      <c r="E111" s="21"/>
      <c r="G111" s="45"/>
    </row>
    <row r="112" spans="1:7" ht="19.5" customHeight="1">
      <c r="A112" s="9" t="s">
        <v>253</v>
      </c>
      <c r="B112" s="31"/>
      <c r="C112" s="21"/>
      <c r="D112" s="42"/>
      <c r="E112" s="21"/>
      <c r="G112" s="45"/>
    </row>
    <row r="113" spans="1:7" ht="19.5" customHeight="1">
      <c r="A113" s="9" t="s">
        <v>254</v>
      </c>
      <c r="B113" s="31"/>
      <c r="C113" s="21"/>
      <c r="D113" s="42"/>
      <c r="E113" s="21"/>
      <c r="G113" s="45"/>
    </row>
    <row r="114" spans="1:7" ht="19.5" customHeight="1">
      <c r="A114" s="9" t="s">
        <v>959</v>
      </c>
      <c r="B114" s="31"/>
      <c r="C114" s="21"/>
      <c r="D114" s="42"/>
      <c r="E114" s="21"/>
      <c r="G114" s="45"/>
    </row>
    <row r="115" spans="1:7" ht="19.5" customHeight="1">
      <c r="A115" s="8" t="s">
        <v>255</v>
      </c>
      <c r="B115" s="31"/>
      <c r="C115" s="21"/>
      <c r="D115" s="42"/>
      <c r="E115" s="21"/>
      <c r="G115" s="45"/>
    </row>
    <row r="116" spans="1:7" ht="19.5" customHeight="1">
      <c r="A116" s="8" t="s">
        <v>960</v>
      </c>
      <c r="B116" s="31"/>
      <c r="C116" s="21"/>
      <c r="D116" s="42"/>
      <c r="E116" s="21"/>
      <c r="G116" s="45"/>
    </row>
    <row r="117" spans="1:7" ht="19.5" customHeight="1">
      <c r="A117" s="8" t="s">
        <v>205</v>
      </c>
      <c r="B117" s="31"/>
      <c r="C117" s="21"/>
      <c r="D117" s="42"/>
      <c r="E117" s="21"/>
      <c r="G117" s="45"/>
    </row>
    <row r="118" spans="1:7" ht="19.5" customHeight="1">
      <c r="A118" s="8" t="s">
        <v>961</v>
      </c>
      <c r="B118" s="31">
        <v>5</v>
      </c>
      <c r="C118" s="21">
        <v>15</v>
      </c>
      <c r="D118" s="42">
        <v>3</v>
      </c>
      <c r="E118" s="21"/>
      <c r="G118" s="45"/>
    </row>
    <row r="119" spans="1:7" ht="19.5" customHeight="1">
      <c r="A119" s="33" t="s">
        <v>31</v>
      </c>
      <c r="B119" s="38">
        <f>SUM(B120:B127)</f>
        <v>423</v>
      </c>
      <c r="C119" s="44">
        <f>SUM(C120:C127)</f>
        <v>417</v>
      </c>
      <c r="D119" s="42">
        <v>0.985815602836879</v>
      </c>
      <c r="E119" s="21"/>
      <c r="G119" s="45"/>
    </row>
    <row r="120" spans="1:7" ht="19.5" customHeight="1">
      <c r="A120" s="9" t="s">
        <v>197</v>
      </c>
      <c r="B120" s="31">
        <v>421</v>
      </c>
      <c r="C120" s="21">
        <v>415</v>
      </c>
      <c r="D120" s="42">
        <v>0.985748218527316</v>
      </c>
      <c r="E120" s="21"/>
      <c r="G120" s="45"/>
    </row>
    <row r="121" spans="1:7" ht="19.5" customHeight="1">
      <c r="A121" s="9" t="s">
        <v>198</v>
      </c>
      <c r="B121" s="31"/>
      <c r="C121" s="21"/>
      <c r="D121" s="42"/>
      <c r="E121" s="21"/>
      <c r="G121" s="45"/>
    </row>
    <row r="122" spans="1:7" ht="19.5" customHeight="1">
      <c r="A122" s="9" t="s">
        <v>199</v>
      </c>
      <c r="B122" s="31"/>
      <c r="C122" s="21"/>
      <c r="D122" s="42"/>
      <c r="E122" s="21"/>
      <c r="G122" s="45"/>
    </row>
    <row r="123" spans="1:7" ht="19.5" customHeight="1">
      <c r="A123" s="8" t="s">
        <v>256</v>
      </c>
      <c r="B123" s="31"/>
      <c r="C123" s="21"/>
      <c r="D123" s="42"/>
      <c r="E123" s="21"/>
      <c r="G123" s="45"/>
    </row>
    <row r="124" spans="1:7" ht="19.5" customHeight="1">
      <c r="A124" s="8" t="s">
        <v>257</v>
      </c>
      <c r="B124" s="31"/>
      <c r="C124" s="21"/>
      <c r="D124" s="42"/>
      <c r="E124" s="21"/>
      <c r="G124" s="45"/>
    </row>
    <row r="125" spans="1:7" ht="19.5" customHeight="1">
      <c r="A125" s="8" t="s">
        <v>258</v>
      </c>
      <c r="B125" s="31"/>
      <c r="C125" s="21"/>
      <c r="D125" s="42"/>
      <c r="E125" s="21"/>
      <c r="G125" s="45"/>
    </row>
    <row r="126" spans="1:7" ht="19.5" customHeight="1">
      <c r="A126" s="9" t="s">
        <v>205</v>
      </c>
      <c r="B126" s="31"/>
      <c r="C126" s="21"/>
      <c r="D126" s="42"/>
      <c r="E126" s="21"/>
      <c r="G126" s="45"/>
    </row>
    <row r="127" spans="1:7" ht="19.5" customHeight="1">
      <c r="A127" s="9" t="s">
        <v>259</v>
      </c>
      <c r="B127" s="31">
        <v>2</v>
      </c>
      <c r="C127" s="21">
        <v>2</v>
      </c>
      <c r="D127" s="42">
        <v>1</v>
      </c>
      <c r="E127" s="21"/>
      <c r="G127" s="45"/>
    </row>
    <row r="128" spans="1:7" ht="19.5" customHeight="1">
      <c r="A128" s="33" t="s">
        <v>32</v>
      </c>
      <c r="B128" s="38">
        <f>SUM(B129:B138)</f>
        <v>0</v>
      </c>
      <c r="C128" s="44">
        <f>SUM(C129:C138)</f>
        <v>0</v>
      </c>
      <c r="D128" s="42"/>
      <c r="E128" s="21"/>
      <c r="G128" s="45"/>
    </row>
    <row r="129" spans="1:7" ht="19.5" customHeight="1">
      <c r="A129" s="9" t="s">
        <v>197</v>
      </c>
      <c r="B129" s="31"/>
      <c r="C129" s="21"/>
      <c r="D129" s="42"/>
      <c r="E129" s="21"/>
      <c r="G129" s="45"/>
    </row>
    <row r="130" spans="1:7" ht="19.5" customHeight="1">
      <c r="A130" s="9" t="s">
        <v>198</v>
      </c>
      <c r="B130" s="31"/>
      <c r="C130" s="21"/>
      <c r="D130" s="42"/>
      <c r="E130" s="21"/>
      <c r="G130" s="45"/>
    </row>
    <row r="131" spans="1:7" ht="19.5" customHeight="1">
      <c r="A131" s="9" t="s">
        <v>199</v>
      </c>
      <c r="B131" s="31"/>
      <c r="C131" s="21"/>
      <c r="D131" s="42"/>
      <c r="E131" s="21"/>
      <c r="G131" s="45"/>
    </row>
    <row r="132" spans="1:7" ht="19.5" customHeight="1">
      <c r="A132" s="8" t="s">
        <v>260</v>
      </c>
      <c r="B132" s="31"/>
      <c r="C132" s="21"/>
      <c r="D132" s="42"/>
      <c r="E132" s="21"/>
      <c r="G132" s="45"/>
    </row>
    <row r="133" spans="1:7" ht="19.5" customHeight="1">
      <c r="A133" s="8" t="s">
        <v>261</v>
      </c>
      <c r="B133" s="31"/>
      <c r="C133" s="21"/>
      <c r="D133" s="42"/>
      <c r="E133" s="21"/>
      <c r="G133" s="45"/>
    </row>
    <row r="134" spans="1:7" ht="19.5" customHeight="1">
      <c r="A134" s="8" t="s">
        <v>262</v>
      </c>
      <c r="B134" s="31"/>
      <c r="C134" s="21"/>
      <c r="D134" s="42"/>
      <c r="E134" s="21"/>
      <c r="G134" s="45"/>
    </row>
    <row r="135" spans="1:7" ht="19.5" customHeight="1">
      <c r="A135" s="9" t="s">
        <v>263</v>
      </c>
      <c r="B135" s="31"/>
      <c r="C135" s="21"/>
      <c r="D135" s="42"/>
      <c r="E135" s="21"/>
      <c r="G135" s="45"/>
    </row>
    <row r="136" spans="1:7" ht="19.5" customHeight="1">
      <c r="A136" s="9" t="s">
        <v>264</v>
      </c>
      <c r="B136" s="31"/>
      <c r="C136" s="21"/>
      <c r="D136" s="42"/>
      <c r="E136" s="21"/>
      <c r="G136" s="45"/>
    </row>
    <row r="137" spans="1:7" ht="19.5" customHeight="1">
      <c r="A137" s="9" t="s">
        <v>205</v>
      </c>
      <c r="B137" s="31"/>
      <c r="C137" s="21"/>
      <c r="D137" s="42"/>
      <c r="E137" s="21"/>
      <c r="G137" s="45"/>
    </row>
    <row r="138" spans="1:7" ht="19.5" customHeight="1">
      <c r="A138" s="8" t="s">
        <v>265</v>
      </c>
      <c r="B138" s="31"/>
      <c r="C138" s="21"/>
      <c r="D138" s="42"/>
      <c r="E138" s="21"/>
      <c r="G138" s="45"/>
    </row>
    <row r="139" spans="1:7" ht="19.5" customHeight="1">
      <c r="A139" s="11" t="s">
        <v>33</v>
      </c>
      <c r="B139" s="38">
        <f>SUM(B140:B150)</f>
        <v>0</v>
      </c>
      <c r="C139" s="44">
        <f>SUM(C140:C150)</f>
        <v>0</v>
      </c>
      <c r="D139" s="42"/>
      <c r="E139" s="21"/>
      <c r="G139" s="45"/>
    </row>
    <row r="140" spans="1:7" ht="19.5" customHeight="1">
      <c r="A140" s="8" t="s">
        <v>197</v>
      </c>
      <c r="B140" s="31"/>
      <c r="C140" s="21"/>
      <c r="D140" s="42"/>
      <c r="E140" s="21"/>
      <c r="G140" s="45"/>
    </row>
    <row r="141" spans="1:7" ht="19.5" customHeight="1">
      <c r="A141" s="21" t="s">
        <v>198</v>
      </c>
      <c r="B141" s="31"/>
      <c r="C141" s="21"/>
      <c r="D141" s="42"/>
      <c r="E141" s="21"/>
      <c r="G141" s="45"/>
    </row>
    <row r="142" spans="1:7" ht="19.5" customHeight="1">
      <c r="A142" s="9" t="s">
        <v>199</v>
      </c>
      <c r="B142" s="31"/>
      <c r="C142" s="21"/>
      <c r="D142" s="42"/>
      <c r="E142" s="21"/>
      <c r="G142" s="45"/>
    </row>
    <row r="143" spans="1:7" ht="19.5" customHeight="1">
      <c r="A143" s="9" t="s">
        <v>266</v>
      </c>
      <c r="B143" s="31"/>
      <c r="C143" s="21"/>
      <c r="D143" s="42"/>
      <c r="E143" s="21"/>
      <c r="G143" s="45"/>
    </row>
    <row r="144" spans="1:7" ht="19.5" customHeight="1">
      <c r="A144" s="9" t="s">
        <v>267</v>
      </c>
      <c r="B144" s="31"/>
      <c r="C144" s="21"/>
      <c r="D144" s="42"/>
      <c r="E144" s="21"/>
      <c r="G144" s="45"/>
    </row>
    <row r="145" spans="1:7" ht="19.5" customHeight="1">
      <c r="A145" s="8" t="s">
        <v>268</v>
      </c>
      <c r="B145" s="31"/>
      <c r="C145" s="21"/>
      <c r="D145" s="42"/>
      <c r="E145" s="21"/>
      <c r="G145" s="45"/>
    </row>
    <row r="146" spans="1:7" ht="19.5" customHeight="1">
      <c r="A146" s="8" t="s">
        <v>269</v>
      </c>
      <c r="B146" s="31"/>
      <c r="C146" s="21"/>
      <c r="D146" s="42"/>
      <c r="E146" s="21"/>
      <c r="G146" s="45"/>
    </row>
    <row r="147" spans="1:7" ht="19.5" customHeight="1">
      <c r="A147" s="8" t="s">
        <v>270</v>
      </c>
      <c r="B147" s="31"/>
      <c r="C147" s="21"/>
      <c r="D147" s="42"/>
      <c r="E147" s="21"/>
      <c r="G147" s="45"/>
    </row>
    <row r="148" spans="1:7" ht="19.5" customHeight="1">
      <c r="A148" s="9" t="s">
        <v>271</v>
      </c>
      <c r="B148" s="31"/>
      <c r="C148" s="21"/>
      <c r="D148" s="42"/>
      <c r="E148" s="21"/>
      <c r="G148" s="45"/>
    </row>
    <row r="149" spans="1:7" ht="19.5" customHeight="1">
      <c r="A149" s="9" t="s">
        <v>205</v>
      </c>
      <c r="B149" s="31"/>
      <c r="C149" s="21"/>
      <c r="D149" s="42"/>
      <c r="E149" s="21"/>
      <c r="G149" s="45"/>
    </row>
    <row r="150" spans="1:7" ht="19.5" customHeight="1">
      <c r="A150" s="9" t="s">
        <v>272</v>
      </c>
      <c r="B150" s="31"/>
      <c r="C150" s="21"/>
      <c r="D150" s="42"/>
      <c r="E150" s="21"/>
      <c r="G150" s="45"/>
    </row>
    <row r="151" spans="1:7" ht="19.5" customHeight="1">
      <c r="A151" s="11" t="s">
        <v>34</v>
      </c>
      <c r="B151" s="38">
        <f>SUM(B152:B160)</f>
        <v>401</v>
      </c>
      <c r="C151" s="44">
        <f>SUM(C152:C160)</f>
        <v>365</v>
      </c>
      <c r="D151" s="42">
        <v>0.910224438902743</v>
      </c>
      <c r="E151" s="21"/>
      <c r="G151" s="45"/>
    </row>
    <row r="152" spans="1:7" ht="19.5" customHeight="1">
      <c r="A152" s="8" t="s">
        <v>197</v>
      </c>
      <c r="B152" s="31">
        <v>313</v>
      </c>
      <c r="C152" s="21">
        <v>300</v>
      </c>
      <c r="D152" s="42">
        <v>0.958466453674121</v>
      </c>
      <c r="E152" s="21"/>
      <c r="G152" s="45"/>
    </row>
    <row r="153" spans="1:7" ht="19.5" customHeight="1">
      <c r="A153" s="8" t="s">
        <v>198</v>
      </c>
      <c r="B153" s="31">
        <v>60</v>
      </c>
      <c r="C153" s="21">
        <v>25</v>
      </c>
      <c r="D153" s="42">
        <v>0.416666666666667</v>
      </c>
      <c r="E153" s="21"/>
      <c r="G153" s="45"/>
    </row>
    <row r="154" spans="1:7" ht="19.5" customHeight="1">
      <c r="A154" s="21" t="s">
        <v>199</v>
      </c>
      <c r="B154" s="31"/>
      <c r="C154" s="21"/>
      <c r="D154" s="42"/>
      <c r="E154" s="21"/>
      <c r="G154" s="45"/>
    </row>
    <row r="155" spans="1:7" ht="19.5" customHeight="1">
      <c r="A155" s="9" t="s">
        <v>273</v>
      </c>
      <c r="B155" s="31">
        <v>22</v>
      </c>
      <c r="C155" s="21">
        <v>30</v>
      </c>
      <c r="D155" s="42">
        <v>1.36363636363636</v>
      </c>
      <c r="E155" s="21"/>
      <c r="G155" s="45"/>
    </row>
    <row r="156" spans="1:7" ht="19.5" customHeight="1">
      <c r="A156" s="9" t="s">
        <v>274</v>
      </c>
      <c r="B156" s="31"/>
      <c r="C156" s="21"/>
      <c r="D156" s="42"/>
      <c r="E156" s="21"/>
      <c r="G156" s="45"/>
    </row>
    <row r="157" spans="1:7" ht="19.5" customHeight="1">
      <c r="A157" s="9" t="s">
        <v>275</v>
      </c>
      <c r="B157" s="31"/>
      <c r="C157" s="21"/>
      <c r="D157" s="42"/>
      <c r="E157" s="21"/>
      <c r="G157" s="45"/>
    </row>
    <row r="158" spans="1:7" ht="19.5" customHeight="1">
      <c r="A158" s="8" t="s">
        <v>233</v>
      </c>
      <c r="B158" s="31"/>
      <c r="C158" s="21"/>
      <c r="D158" s="42"/>
      <c r="E158" s="21"/>
      <c r="G158" s="45"/>
    </row>
    <row r="159" spans="1:7" ht="19.5" customHeight="1">
      <c r="A159" s="8" t="s">
        <v>205</v>
      </c>
      <c r="B159" s="31"/>
      <c r="C159" s="21"/>
      <c r="D159" s="42"/>
      <c r="E159" s="21"/>
      <c r="G159" s="45"/>
    </row>
    <row r="160" spans="1:7" ht="19.5" customHeight="1">
      <c r="A160" s="8" t="s">
        <v>276</v>
      </c>
      <c r="B160" s="31">
        <v>6</v>
      </c>
      <c r="C160" s="21">
        <v>10</v>
      </c>
      <c r="D160" s="42">
        <v>1.66666666666667</v>
      </c>
      <c r="E160" s="21"/>
      <c r="G160" s="45"/>
    </row>
    <row r="161" spans="1:7" ht="19.5" customHeight="1">
      <c r="A161" s="10" t="s">
        <v>35</v>
      </c>
      <c r="B161" s="38">
        <f>SUM(B162:B173)</f>
        <v>0</v>
      </c>
      <c r="C161" s="44">
        <f>SUM(C162:C173)</f>
        <v>0</v>
      </c>
      <c r="D161" s="42"/>
      <c r="E161" s="21"/>
      <c r="G161" s="45"/>
    </row>
    <row r="162" spans="1:7" ht="19.5" customHeight="1">
      <c r="A162" s="9" t="s">
        <v>197</v>
      </c>
      <c r="B162" s="31"/>
      <c r="C162" s="21"/>
      <c r="D162" s="42"/>
      <c r="E162" s="21"/>
      <c r="G162" s="45"/>
    </row>
    <row r="163" spans="1:7" ht="19.5" customHeight="1">
      <c r="A163" s="9" t="s">
        <v>198</v>
      </c>
      <c r="B163" s="31"/>
      <c r="C163" s="21"/>
      <c r="D163" s="42"/>
      <c r="E163" s="21"/>
      <c r="G163" s="45"/>
    </row>
    <row r="164" spans="1:7" ht="19.5" customHeight="1">
      <c r="A164" s="8" t="s">
        <v>199</v>
      </c>
      <c r="B164" s="31"/>
      <c r="C164" s="21"/>
      <c r="D164" s="42"/>
      <c r="E164" s="21"/>
      <c r="G164" s="45"/>
    </row>
    <row r="165" spans="1:7" ht="19.5" customHeight="1">
      <c r="A165" s="8" t="s">
        <v>277</v>
      </c>
      <c r="B165" s="31"/>
      <c r="C165" s="21"/>
      <c r="D165" s="42"/>
      <c r="E165" s="21"/>
      <c r="G165" s="45"/>
    </row>
    <row r="166" spans="1:7" ht="19.5" customHeight="1">
      <c r="A166" s="8" t="s">
        <v>278</v>
      </c>
      <c r="B166" s="31"/>
      <c r="C166" s="21"/>
      <c r="D166" s="42"/>
      <c r="E166" s="21"/>
      <c r="G166" s="45"/>
    </row>
    <row r="167" spans="1:7" ht="19.5" customHeight="1">
      <c r="A167" s="8" t="s">
        <v>279</v>
      </c>
      <c r="B167" s="31"/>
      <c r="C167" s="21"/>
      <c r="D167" s="42"/>
      <c r="E167" s="21"/>
      <c r="G167" s="45"/>
    </row>
    <row r="168" spans="1:7" ht="19.5" customHeight="1">
      <c r="A168" s="9" t="s">
        <v>280</v>
      </c>
      <c r="B168" s="31"/>
      <c r="C168" s="21"/>
      <c r="D168" s="42"/>
      <c r="E168" s="21"/>
      <c r="G168" s="45"/>
    </row>
    <row r="169" spans="1:7" ht="19.5" customHeight="1">
      <c r="A169" s="9" t="s">
        <v>281</v>
      </c>
      <c r="B169" s="31"/>
      <c r="C169" s="21"/>
      <c r="D169" s="42"/>
      <c r="E169" s="21"/>
      <c r="G169" s="45"/>
    </row>
    <row r="170" spans="1:7" ht="19.5" customHeight="1">
      <c r="A170" s="9" t="s">
        <v>282</v>
      </c>
      <c r="B170" s="31"/>
      <c r="C170" s="21"/>
      <c r="D170" s="42"/>
      <c r="E170" s="21"/>
      <c r="G170" s="45"/>
    </row>
    <row r="171" spans="1:7" ht="19.5" customHeight="1">
      <c r="A171" s="8" t="s">
        <v>233</v>
      </c>
      <c r="B171" s="31"/>
      <c r="C171" s="21"/>
      <c r="D171" s="42"/>
      <c r="E171" s="21"/>
      <c r="G171" s="45"/>
    </row>
    <row r="172" spans="1:7" ht="19.5" customHeight="1">
      <c r="A172" s="8" t="s">
        <v>205</v>
      </c>
      <c r="B172" s="31"/>
      <c r="C172" s="21"/>
      <c r="D172" s="42"/>
      <c r="E172" s="21"/>
      <c r="G172" s="45"/>
    </row>
    <row r="173" spans="1:7" ht="19.5" customHeight="1">
      <c r="A173" s="8" t="s">
        <v>283</v>
      </c>
      <c r="B173" s="31"/>
      <c r="C173" s="21"/>
      <c r="D173" s="42"/>
      <c r="E173" s="21"/>
      <c r="G173" s="45"/>
    </row>
    <row r="174" spans="1:7" ht="19.5" customHeight="1">
      <c r="A174" s="10" t="s">
        <v>36</v>
      </c>
      <c r="B174" s="38">
        <f>SUM(B175:B180)</f>
        <v>0</v>
      </c>
      <c r="C174" s="44">
        <f>SUM(C175:C180)</f>
        <v>0</v>
      </c>
      <c r="D174" s="42"/>
      <c r="E174" s="21"/>
      <c r="G174" s="45"/>
    </row>
    <row r="175" spans="1:7" ht="19.5" customHeight="1">
      <c r="A175" s="9" t="s">
        <v>197</v>
      </c>
      <c r="B175" s="31"/>
      <c r="C175" s="21"/>
      <c r="D175" s="42"/>
      <c r="E175" s="21"/>
      <c r="G175" s="45"/>
    </row>
    <row r="176" spans="1:8" s="34" customFormat="1" ht="19.5" customHeight="1">
      <c r="A176" s="9" t="s">
        <v>198</v>
      </c>
      <c r="B176" s="31"/>
      <c r="C176" s="21"/>
      <c r="D176" s="42"/>
      <c r="E176" s="21"/>
      <c r="F176" s="16"/>
      <c r="G176" s="45"/>
      <c r="H176" s="16"/>
    </row>
    <row r="177" spans="1:7" ht="19.5" customHeight="1">
      <c r="A177" s="8" t="s">
        <v>199</v>
      </c>
      <c r="B177" s="31"/>
      <c r="C177" s="21"/>
      <c r="D177" s="42"/>
      <c r="E177" s="21"/>
      <c r="G177" s="45"/>
    </row>
    <row r="178" spans="1:7" ht="19.5" customHeight="1">
      <c r="A178" s="8" t="s">
        <v>284</v>
      </c>
      <c r="B178" s="31"/>
      <c r="C178" s="21"/>
      <c r="D178" s="42"/>
      <c r="E178" s="21"/>
      <c r="G178" s="45"/>
    </row>
    <row r="179" spans="1:7" ht="19.5" customHeight="1">
      <c r="A179" s="8" t="s">
        <v>205</v>
      </c>
      <c r="B179" s="31"/>
      <c r="C179" s="21"/>
      <c r="D179" s="42"/>
      <c r="E179" s="21"/>
      <c r="G179" s="45"/>
    </row>
    <row r="180" spans="1:7" ht="19.5" customHeight="1">
      <c r="A180" s="21" t="s">
        <v>285</v>
      </c>
      <c r="B180" s="31"/>
      <c r="C180" s="21"/>
      <c r="D180" s="42"/>
      <c r="E180" s="21"/>
      <c r="G180" s="45"/>
    </row>
    <row r="181" spans="1:7" ht="19.5" customHeight="1">
      <c r="A181" s="10" t="s">
        <v>37</v>
      </c>
      <c r="B181" s="38">
        <f>SUM(B182:B187)</f>
        <v>239</v>
      </c>
      <c r="C181" s="44">
        <f>SUM(C182:C187)</f>
        <v>290</v>
      </c>
      <c r="D181" s="42">
        <v>1.21338912133891</v>
      </c>
      <c r="E181" s="21"/>
      <c r="G181" s="45"/>
    </row>
    <row r="182" spans="1:7" ht="19.5" customHeight="1">
      <c r="A182" s="9" t="s">
        <v>197</v>
      </c>
      <c r="B182" s="31">
        <v>66</v>
      </c>
      <c r="C182" s="21">
        <v>65</v>
      </c>
      <c r="D182" s="42">
        <v>0.984848484848485</v>
      </c>
      <c r="E182" s="21"/>
      <c r="G182" s="45"/>
    </row>
    <row r="183" spans="1:7" ht="19.5" customHeight="1">
      <c r="A183" s="9" t="s">
        <v>198</v>
      </c>
      <c r="B183" s="31"/>
      <c r="C183" s="21"/>
      <c r="D183" s="42"/>
      <c r="E183" s="21"/>
      <c r="G183" s="45"/>
    </row>
    <row r="184" spans="1:7" ht="19.5" customHeight="1">
      <c r="A184" s="8" t="s">
        <v>199</v>
      </c>
      <c r="B184" s="31"/>
      <c r="C184" s="21"/>
      <c r="D184" s="42"/>
      <c r="E184" s="21"/>
      <c r="G184" s="45"/>
    </row>
    <row r="185" spans="1:7" ht="19.5" customHeight="1">
      <c r="A185" s="8" t="s">
        <v>286</v>
      </c>
      <c r="B185" s="31">
        <v>118</v>
      </c>
      <c r="C185" s="21">
        <v>150</v>
      </c>
      <c r="D185" s="42">
        <v>1.27118644067797</v>
      </c>
      <c r="E185" s="21"/>
      <c r="G185" s="45"/>
    </row>
    <row r="186" spans="1:7" ht="19.5" customHeight="1">
      <c r="A186" s="8" t="s">
        <v>205</v>
      </c>
      <c r="B186" s="31"/>
      <c r="C186" s="21"/>
      <c r="D186" s="42"/>
      <c r="E186" s="21"/>
      <c r="G186" s="45"/>
    </row>
    <row r="187" spans="1:7" ht="19.5" customHeight="1">
      <c r="A187" s="9" t="s">
        <v>287</v>
      </c>
      <c r="B187" s="31">
        <v>55</v>
      </c>
      <c r="C187" s="21">
        <v>75</v>
      </c>
      <c r="D187" s="42">
        <v>1.36363636363636</v>
      </c>
      <c r="E187" s="21"/>
      <c r="G187" s="45"/>
    </row>
    <row r="188" spans="1:7" ht="19.5" customHeight="1">
      <c r="A188" s="10" t="s">
        <v>38</v>
      </c>
      <c r="B188" s="38">
        <f>SUM(B189:B196)</f>
        <v>0</v>
      </c>
      <c r="C188" s="44">
        <f>SUM(C189:C196)</f>
        <v>0</v>
      </c>
      <c r="D188" s="42"/>
      <c r="E188" s="21"/>
      <c r="G188" s="45"/>
    </row>
    <row r="189" spans="1:7" ht="19.5" customHeight="1">
      <c r="A189" s="9" t="s">
        <v>197</v>
      </c>
      <c r="B189" s="31"/>
      <c r="C189" s="21"/>
      <c r="D189" s="42"/>
      <c r="E189" s="21"/>
      <c r="G189" s="45"/>
    </row>
    <row r="190" spans="1:7" ht="19.5" customHeight="1">
      <c r="A190" s="8" t="s">
        <v>198</v>
      </c>
      <c r="B190" s="31"/>
      <c r="C190" s="21"/>
      <c r="D190" s="42"/>
      <c r="E190" s="21"/>
      <c r="G190" s="45"/>
    </row>
    <row r="191" spans="1:7" ht="19.5" customHeight="1">
      <c r="A191" s="8" t="s">
        <v>199</v>
      </c>
      <c r="B191" s="31"/>
      <c r="C191" s="21"/>
      <c r="D191" s="42"/>
      <c r="E191" s="21"/>
      <c r="G191" s="45"/>
    </row>
    <row r="192" spans="1:7" ht="19.5" customHeight="1">
      <c r="A192" s="8" t="s">
        <v>288</v>
      </c>
      <c r="B192" s="31"/>
      <c r="C192" s="21"/>
      <c r="D192" s="42"/>
      <c r="E192" s="21"/>
      <c r="G192" s="45"/>
    </row>
    <row r="193" spans="1:7" ht="19.5" customHeight="1">
      <c r="A193" s="21" t="s">
        <v>289</v>
      </c>
      <c r="B193" s="31"/>
      <c r="C193" s="21"/>
      <c r="D193" s="42"/>
      <c r="E193" s="21"/>
      <c r="G193" s="45"/>
    </row>
    <row r="194" spans="1:7" ht="19.5" customHeight="1">
      <c r="A194" s="9" t="s">
        <v>290</v>
      </c>
      <c r="B194" s="31"/>
      <c r="C194" s="21"/>
      <c r="D194" s="42"/>
      <c r="E194" s="21"/>
      <c r="G194" s="45"/>
    </row>
    <row r="195" spans="1:7" ht="19.5" customHeight="1">
      <c r="A195" s="9" t="s">
        <v>205</v>
      </c>
      <c r="B195" s="31"/>
      <c r="C195" s="21"/>
      <c r="D195" s="42"/>
      <c r="E195" s="21"/>
      <c r="G195" s="45"/>
    </row>
    <row r="196" spans="1:7" ht="19.5" customHeight="1">
      <c r="A196" s="9" t="s">
        <v>291</v>
      </c>
      <c r="B196" s="31"/>
      <c r="C196" s="21"/>
      <c r="D196" s="42"/>
      <c r="E196" s="21"/>
      <c r="G196" s="45"/>
    </row>
    <row r="197" spans="1:7" ht="19.5" customHeight="1">
      <c r="A197" s="11" t="s">
        <v>39</v>
      </c>
      <c r="B197" s="38">
        <f>SUM(B198:B202)</f>
        <v>92</v>
      </c>
      <c r="C197" s="44">
        <f>SUM(C198:C202)</f>
        <v>90</v>
      </c>
      <c r="D197" s="42">
        <v>0.978260869565217</v>
      </c>
      <c r="E197" s="21"/>
      <c r="G197" s="45"/>
    </row>
    <row r="198" spans="1:7" ht="19.5" customHeight="1">
      <c r="A198" s="8" t="s">
        <v>197</v>
      </c>
      <c r="B198" s="31"/>
      <c r="C198" s="21"/>
      <c r="D198" s="42"/>
      <c r="E198" s="21"/>
      <c r="G198" s="45"/>
    </row>
    <row r="199" spans="1:7" ht="19.5" customHeight="1">
      <c r="A199" s="8" t="s">
        <v>198</v>
      </c>
      <c r="B199" s="31"/>
      <c r="C199" s="21"/>
      <c r="D199" s="42"/>
      <c r="E199" s="21"/>
      <c r="G199" s="45"/>
    </row>
    <row r="200" spans="1:7" ht="19.5" customHeight="1">
      <c r="A200" s="9" t="s">
        <v>199</v>
      </c>
      <c r="B200" s="31"/>
      <c r="C200" s="21"/>
      <c r="D200" s="42"/>
      <c r="E200" s="21"/>
      <c r="G200" s="45"/>
    </row>
    <row r="201" spans="1:7" ht="19.5" customHeight="1">
      <c r="A201" s="9" t="s">
        <v>292</v>
      </c>
      <c r="B201" s="31">
        <v>92</v>
      </c>
      <c r="C201" s="21">
        <v>90</v>
      </c>
      <c r="D201" s="42">
        <v>0.978260869565217</v>
      </c>
      <c r="E201" s="21"/>
      <c r="G201" s="45"/>
    </row>
    <row r="202" spans="1:7" ht="19.5" customHeight="1">
      <c r="A202" s="9" t="s">
        <v>293</v>
      </c>
      <c r="B202" s="31"/>
      <c r="C202" s="21"/>
      <c r="D202" s="42"/>
      <c r="E202" s="21"/>
      <c r="G202" s="45"/>
    </row>
    <row r="203" spans="1:7" ht="19.5" customHeight="1">
      <c r="A203" s="11" t="s">
        <v>40</v>
      </c>
      <c r="B203" s="38">
        <f>SUM(B204:B209)</f>
        <v>1</v>
      </c>
      <c r="C203" s="44">
        <f>SUM(C204:C209)</f>
        <v>1</v>
      </c>
      <c r="D203" s="42">
        <v>1</v>
      </c>
      <c r="E203" s="21"/>
      <c r="G203" s="45"/>
    </row>
    <row r="204" spans="1:7" ht="19.5" customHeight="1">
      <c r="A204" s="8" t="s">
        <v>197</v>
      </c>
      <c r="B204" s="31">
        <v>1</v>
      </c>
      <c r="C204" s="21">
        <v>1</v>
      </c>
      <c r="D204" s="42">
        <v>1</v>
      </c>
      <c r="E204" s="21"/>
      <c r="G204" s="45"/>
    </row>
    <row r="205" spans="1:7" ht="19.5" customHeight="1">
      <c r="A205" s="8" t="s">
        <v>198</v>
      </c>
      <c r="B205" s="31"/>
      <c r="C205" s="21"/>
      <c r="D205" s="42"/>
      <c r="E205" s="21"/>
      <c r="G205" s="45"/>
    </row>
    <row r="206" spans="1:7" ht="19.5" customHeight="1">
      <c r="A206" s="21" t="s">
        <v>199</v>
      </c>
      <c r="B206" s="31"/>
      <c r="C206" s="21"/>
      <c r="D206" s="42"/>
      <c r="E206" s="21"/>
      <c r="G206" s="45"/>
    </row>
    <row r="207" spans="1:7" ht="19.5" customHeight="1">
      <c r="A207" s="9" t="s">
        <v>209</v>
      </c>
      <c r="B207" s="31"/>
      <c r="C207" s="21"/>
      <c r="D207" s="42"/>
      <c r="E207" s="21"/>
      <c r="G207" s="45"/>
    </row>
    <row r="208" spans="1:7" ht="19.5" customHeight="1">
      <c r="A208" s="9" t="s">
        <v>205</v>
      </c>
      <c r="B208" s="31"/>
      <c r="C208" s="21"/>
      <c r="D208" s="42"/>
      <c r="E208" s="21"/>
      <c r="G208" s="45"/>
    </row>
    <row r="209" spans="1:7" ht="19.5" customHeight="1">
      <c r="A209" s="9" t="s">
        <v>294</v>
      </c>
      <c r="B209" s="31"/>
      <c r="C209" s="21"/>
      <c r="D209" s="42"/>
      <c r="E209" s="21"/>
      <c r="G209" s="45"/>
    </row>
    <row r="210" spans="1:7" ht="19.5" customHeight="1">
      <c r="A210" s="11" t="s">
        <v>41</v>
      </c>
      <c r="B210" s="38">
        <f>SUM(B211:B217)</f>
        <v>226</v>
      </c>
      <c r="C210" s="44">
        <f>SUM(C211:C217)</f>
        <v>217</v>
      </c>
      <c r="D210" s="42">
        <v>0.960176991150443</v>
      </c>
      <c r="E210" s="21"/>
      <c r="G210" s="45"/>
    </row>
    <row r="211" spans="1:7" ht="19.5" customHeight="1">
      <c r="A211" s="8" t="s">
        <v>197</v>
      </c>
      <c r="B211" s="31">
        <v>207</v>
      </c>
      <c r="C211" s="21">
        <v>200</v>
      </c>
      <c r="D211" s="42">
        <v>0.966183574879227</v>
      </c>
      <c r="E211" s="21"/>
      <c r="G211" s="45"/>
    </row>
    <row r="212" spans="1:7" ht="19.5" customHeight="1">
      <c r="A212" s="8" t="s">
        <v>198</v>
      </c>
      <c r="B212" s="31"/>
      <c r="C212" s="21"/>
      <c r="D212" s="42"/>
      <c r="E212" s="21"/>
      <c r="G212" s="45"/>
    </row>
    <row r="213" spans="1:7" ht="19.5" customHeight="1">
      <c r="A213" s="9" t="s">
        <v>199</v>
      </c>
      <c r="B213" s="31"/>
      <c r="C213" s="21"/>
      <c r="D213" s="42"/>
      <c r="E213" s="21"/>
      <c r="G213" s="45"/>
    </row>
    <row r="214" spans="1:7" ht="19.5" customHeight="1">
      <c r="A214" s="9" t="s">
        <v>295</v>
      </c>
      <c r="B214" s="31">
        <v>2</v>
      </c>
      <c r="C214" s="21">
        <v>2</v>
      </c>
      <c r="D214" s="42">
        <v>1</v>
      </c>
      <c r="E214" s="21"/>
      <c r="G214" s="45"/>
    </row>
    <row r="215" spans="1:7" ht="19.5" customHeight="1">
      <c r="A215" s="9" t="s">
        <v>296</v>
      </c>
      <c r="B215" s="31"/>
      <c r="C215" s="21"/>
      <c r="D215" s="42"/>
      <c r="E215" s="21"/>
      <c r="G215" s="45"/>
    </row>
    <row r="216" spans="1:7" ht="19.5" customHeight="1">
      <c r="A216" s="8" t="s">
        <v>205</v>
      </c>
      <c r="B216" s="13"/>
      <c r="C216" s="6"/>
      <c r="D216" s="42"/>
      <c r="E216" s="21"/>
      <c r="G216" s="45"/>
    </row>
    <row r="217" spans="1:7" ht="19.5" customHeight="1">
      <c r="A217" s="8" t="s">
        <v>297</v>
      </c>
      <c r="B217" s="13">
        <v>17</v>
      </c>
      <c r="C217" s="6">
        <v>15</v>
      </c>
      <c r="D217" s="42">
        <v>0.882352941176471</v>
      </c>
      <c r="E217" s="21"/>
      <c r="G217" s="45"/>
    </row>
    <row r="218" spans="1:7" ht="19.5" customHeight="1">
      <c r="A218" s="11" t="s">
        <v>42</v>
      </c>
      <c r="B218" s="39">
        <f>SUM(B219:B224)</f>
        <v>751</v>
      </c>
      <c r="C218" s="47">
        <f>SUM(C219:C224)</f>
        <v>702</v>
      </c>
      <c r="D218" s="42">
        <v>0.934753661784288</v>
      </c>
      <c r="E218" s="21"/>
      <c r="G218" s="45"/>
    </row>
    <row r="219" spans="1:7" ht="19.5" customHeight="1">
      <c r="A219" s="8" t="s">
        <v>197</v>
      </c>
      <c r="B219" s="13">
        <v>700</v>
      </c>
      <c r="C219" s="6">
        <v>650</v>
      </c>
      <c r="D219" s="42">
        <v>0.928571428571429</v>
      </c>
      <c r="E219" s="21"/>
      <c r="G219" s="45"/>
    </row>
    <row r="220" spans="1:7" ht="19.5" customHeight="1">
      <c r="A220" s="9" t="s">
        <v>198</v>
      </c>
      <c r="B220" s="14"/>
      <c r="C220" s="48"/>
      <c r="D220" s="42"/>
      <c r="E220" s="21"/>
      <c r="G220" s="45"/>
    </row>
    <row r="221" spans="1:7" ht="19.5" customHeight="1">
      <c r="A221" s="9" t="s">
        <v>199</v>
      </c>
      <c r="B221" s="14"/>
      <c r="C221" s="48"/>
      <c r="D221" s="42"/>
      <c r="E221" s="21"/>
      <c r="G221" s="45"/>
    </row>
    <row r="222" spans="1:7" ht="19.5" customHeight="1">
      <c r="A222" s="9" t="s">
        <v>298</v>
      </c>
      <c r="B222" s="14">
        <v>10</v>
      </c>
      <c r="C222" s="48">
        <v>10</v>
      </c>
      <c r="D222" s="42">
        <v>1</v>
      </c>
      <c r="E222" s="21"/>
      <c r="G222" s="45"/>
    </row>
    <row r="223" spans="1:7" ht="19.5" customHeight="1">
      <c r="A223" s="8" t="s">
        <v>205</v>
      </c>
      <c r="B223" s="14">
        <v>12</v>
      </c>
      <c r="C223" s="48">
        <v>12</v>
      </c>
      <c r="D223" s="42">
        <v>1</v>
      </c>
      <c r="E223" s="21"/>
      <c r="G223" s="45"/>
    </row>
    <row r="224" spans="1:7" ht="19.5" customHeight="1">
      <c r="A224" s="8" t="s">
        <v>299</v>
      </c>
      <c r="B224" s="14">
        <v>29</v>
      </c>
      <c r="C224" s="48">
        <v>30</v>
      </c>
      <c r="D224" s="42">
        <v>1.03448275862069</v>
      </c>
      <c r="E224" s="21"/>
      <c r="G224" s="45"/>
    </row>
    <row r="225" spans="1:7" ht="19.5" customHeight="1">
      <c r="A225" s="11" t="s">
        <v>43</v>
      </c>
      <c r="B225" s="40">
        <f>SUM(B226:B230)</f>
        <v>166</v>
      </c>
      <c r="C225" s="49">
        <f>SUM(C226:C230)</f>
        <v>155</v>
      </c>
      <c r="D225" s="42">
        <v>0.933734939759036</v>
      </c>
      <c r="E225" s="21"/>
      <c r="G225" s="45"/>
    </row>
    <row r="226" spans="1:7" ht="19.5" customHeight="1">
      <c r="A226" s="9" t="s">
        <v>197</v>
      </c>
      <c r="B226" s="14">
        <v>123</v>
      </c>
      <c r="C226" s="48">
        <v>115</v>
      </c>
      <c r="D226" s="42">
        <v>0.934959349593496</v>
      </c>
      <c r="E226" s="21"/>
      <c r="G226" s="45"/>
    </row>
    <row r="227" spans="1:7" ht="19.5" customHeight="1">
      <c r="A227" s="9" t="s">
        <v>198</v>
      </c>
      <c r="B227" s="14"/>
      <c r="C227" s="48"/>
      <c r="D227" s="42"/>
      <c r="E227" s="21"/>
      <c r="G227" s="45"/>
    </row>
    <row r="228" spans="1:7" ht="19.5" customHeight="1">
      <c r="A228" s="9" t="s">
        <v>199</v>
      </c>
      <c r="B228" s="13"/>
      <c r="C228" s="6"/>
      <c r="D228" s="42"/>
      <c r="E228" s="21"/>
      <c r="G228" s="45"/>
    </row>
    <row r="229" spans="1:7" ht="19.5" customHeight="1">
      <c r="A229" s="8" t="s">
        <v>205</v>
      </c>
      <c r="B229" s="13"/>
      <c r="C229" s="6"/>
      <c r="D229" s="42"/>
      <c r="E229" s="21"/>
      <c r="G229" s="45"/>
    </row>
    <row r="230" spans="1:7" ht="19.5" customHeight="1">
      <c r="A230" s="8" t="s">
        <v>300</v>
      </c>
      <c r="B230" s="13">
        <v>43</v>
      </c>
      <c r="C230" s="6">
        <v>40</v>
      </c>
      <c r="D230" s="42">
        <v>0.930232558139535</v>
      </c>
      <c r="E230" s="21"/>
      <c r="G230" s="45"/>
    </row>
    <row r="231" spans="1:7" ht="19.5" customHeight="1">
      <c r="A231" s="11" t="s">
        <v>44</v>
      </c>
      <c r="B231" s="39">
        <f>SUM(B232:B236)</f>
        <v>228</v>
      </c>
      <c r="C231" s="47">
        <f>SUM(C232:C236)</f>
        <v>201</v>
      </c>
      <c r="D231" s="42">
        <v>0.881578947368421</v>
      </c>
      <c r="E231" s="21"/>
      <c r="G231" s="45"/>
    </row>
    <row r="232" spans="1:7" ht="19.5" customHeight="1">
      <c r="A232" s="21" t="s">
        <v>197</v>
      </c>
      <c r="B232" s="31">
        <v>227</v>
      </c>
      <c r="C232" s="21">
        <v>200</v>
      </c>
      <c r="D232" s="42">
        <v>0.881057268722467</v>
      </c>
      <c r="E232" s="21"/>
      <c r="G232" s="45"/>
    </row>
    <row r="233" spans="1:7" ht="19.5" customHeight="1">
      <c r="A233" s="9" t="s">
        <v>198</v>
      </c>
      <c r="B233" s="31"/>
      <c r="C233" s="21"/>
      <c r="D233" s="42"/>
      <c r="E233" s="21"/>
      <c r="G233" s="45"/>
    </row>
    <row r="234" spans="1:7" ht="19.5" customHeight="1">
      <c r="A234" s="9" t="s">
        <v>199</v>
      </c>
      <c r="B234" s="31"/>
      <c r="C234" s="21"/>
      <c r="D234" s="42"/>
      <c r="E234" s="21"/>
      <c r="G234" s="45"/>
    </row>
    <row r="235" spans="1:7" ht="19.5" customHeight="1">
      <c r="A235" s="9" t="s">
        <v>205</v>
      </c>
      <c r="B235" s="31"/>
      <c r="C235" s="21"/>
      <c r="D235" s="42"/>
      <c r="E235" s="21"/>
      <c r="G235" s="45"/>
    </row>
    <row r="236" spans="1:7" ht="19.5" customHeight="1">
      <c r="A236" s="8" t="s">
        <v>301</v>
      </c>
      <c r="B236" s="31">
        <v>1</v>
      </c>
      <c r="C236" s="21">
        <v>1</v>
      </c>
      <c r="D236" s="42">
        <v>1</v>
      </c>
      <c r="E236" s="21"/>
      <c r="G236" s="45"/>
    </row>
    <row r="237" spans="1:7" ht="19.5" customHeight="1">
      <c r="A237" s="11" t="s">
        <v>45</v>
      </c>
      <c r="B237" s="38">
        <f>SUM(B238:B242)</f>
        <v>340</v>
      </c>
      <c r="C237" s="44">
        <f>SUM(C238:C242)</f>
        <v>314</v>
      </c>
      <c r="D237" s="42">
        <v>0.923529411764706</v>
      </c>
      <c r="E237" s="21"/>
      <c r="G237" s="45"/>
    </row>
    <row r="238" spans="1:7" ht="19.5" customHeight="1">
      <c r="A238" s="8" t="s">
        <v>197</v>
      </c>
      <c r="B238" s="31">
        <v>331</v>
      </c>
      <c r="C238" s="21">
        <v>305</v>
      </c>
      <c r="D238" s="42">
        <v>0.921450151057402</v>
      </c>
      <c r="E238" s="21"/>
      <c r="G238" s="45"/>
    </row>
    <row r="239" spans="1:7" ht="19.5" customHeight="1">
      <c r="A239" s="9" t="s">
        <v>198</v>
      </c>
      <c r="B239" s="31"/>
      <c r="C239" s="21"/>
      <c r="D239" s="42"/>
      <c r="E239" s="21"/>
      <c r="G239" s="45"/>
    </row>
    <row r="240" spans="1:7" ht="19.5" customHeight="1">
      <c r="A240" s="9" t="s">
        <v>199</v>
      </c>
      <c r="B240" s="31"/>
      <c r="C240" s="21"/>
      <c r="D240" s="42"/>
      <c r="E240" s="21"/>
      <c r="G240" s="45"/>
    </row>
    <row r="241" spans="1:7" ht="19.5" customHeight="1">
      <c r="A241" s="9" t="s">
        <v>205</v>
      </c>
      <c r="B241" s="31"/>
      <c r="C241" s="21"/>
      <c r="D241" s="42"/>
      <c r="E241" s="21"/>
      <c r="G241" s="45"/>
    </row>
    <row r="242" spans="1:7" ht="19.5" customHeight="1">
      <c r="A242" s="8" t="s">
        <v>302</v>
      </c>
      <c r="B242" s="31">
        <v>9</v>
      </c>
      <c r="C242" s="21">
        <v>9</v>
      </c>
      <c r="D242" s="42">
        <v>1</v>
      </c>
      <c r="E242" s="21"/>
      <c r="G242" s="45"/>
    </row>
    <row r="243" spans="1:7" ht="19.5" customHeight="1">
      <c r="A243" s="11" t="s">
        <v>46</v>
      </c>
      <c r="B243" s="38">
        <f>SUM(B244:B248)</f>
        <v>0</v>
      </c>
      <c r="C243" s="44">
        <f>SUM(C244:C248)</f>
        <v>0</v>
      </c>
      <c r="D243" s="42"/>
      <c r="E243" s="21"/>
      <c r="G243" s="45"/>
    </row>
    <row r="244" spans="1:7" ht="19.5" customHeight="1">
      <c r="A244" s="8" t="s">
        <v>197</v>
      </c>
      <c r="B244" s="31"/>
      <c r="C244" s="21"/>
      <c r="D244" s="42"/>
      <c r="E244" s="21"/>
      <c r="G244" s="45"/>
    </row>
    <row r="245" spans="1:7" ht="19.5" customHeight="1">
      <c r="A245" s="21" t="s">
        <v>198</v>
      </c>
      <c r="B245" s="31"/>
      <c r="C245" s="21"/>
      <c r="D245" s="42"/>
      <c r="E245" s="21"/>
      <c r="G245" s="45"/>
    </row>
    <row r="246" spans="1:7" ht="19.5" customHeight="1">
      <c r="A246" s="9" t="s">
        <v>199</v>
      </c>
      <c r="B246" s="31"/>
      <c r="C246" s="21"/>
      <c r="D246" s="42"/>
      <c r="E246" s="21"/>
      <c r="G246" s="45"/>
    </row>
    <row r="247" spans="1:7" ht="19.5" customHeight="1">
      <c r="A247" s="9" t="s">
        <v>205</v>
      </c>
      <c r="B247" s="31"/>
      <c r="C247" s="21"/>
      <c r="D247" s="42"/>
      <c r="E247" s="21"/>
      <c r="G247" s="45"/>
    </row>
    <row r="248" spans="1:7" ht="19.5" customHeight="1">
      <c r="A248" s="9" t="s">
        <v>303</v>
      </c>
      <c r="B248" s="31"/>
      <c r="C248" s="21"/>
      <c r="D248" s="42"/>
      <c r="E248" s="21"/>
      <c r="G248" s="45"/>
    </row>
    <row r="249" spans="1:7" ht="19.5" customHeight="1">
      <c r="A249" s="11" t="s">
        <v>47</v>
      </c>
      <c r="B249" s="38">
        <f>SUM(B250:B254)</f>
        <v>142</v>
      </c>
      <c r="C249" s="44">
        <f>SUM(C250:C254)</f>
        <v>125</v>
      </c>
      <c r="D249" s="42">
        <v>0.880281690140845</v>
      </c>
      <c r="E249" s="21"/>
      <c r="G249" s="45"/>
    </row>
    <row r="250" spans="1:7" ht="19.5" customHeight="1">
      <c r="A250" s="8" t="s">
        <v>197</v>
      </c>
      <c r="B250" s="31">
        <v>114</v>
      </c>
      <c r="C250" s="21">
        <v>100</v>
      </c>
      <c r="D250" s="42">
        <v>0.87719298245614</v>
      </c>
      <c r="E250" s="21"/>
      <c r="G250" s="45"/>
    </row>
    <row r="251" spans="1:7" ht="19.5" customHeight="1">
      <c r="A251" s="8" t="s">
        <v>198</v>
      </c>
      <c r="B251" s="31"/>
      <c r="C251" s="21"/>
      <c r="D251" s="42"/>
      <c r="E251" s="21"/>
      <c r="G251" s="45"/>
    </row>
    <row r="252" spans="1:7" ht="19.5" customHeight="1">
      <c r="A252" s="9" t="s">
        <v>199</v>
      </c>
      <c r="B252" s="31"/>
      <c r="C252" s="21"/>
      <c r="D252" s="42"/>
      <c r="E252" s="21"/>
      <c r="G252" s="45"/>
    </row>
    <row r="253" spans="1:7" ht="19.5" customHeight="1">
      <c r="A253" s="9" t="s">
        <v>205</v>
      </c>
      <c r="B253" s="31"/>
      <c r="C253" s="21"/>
      <c r="D253" s="42"/>
      <c r="E253" s="21"/>
      <c r="G253" s="45"/>
    </row>
    <row r="254" spans="1:7" ht="19.5" customHeight="1">
      <c r="A254" s="9" t="s">
        <v>304</v>
      </c>
      <c r="B254" s="31">
        <v>28</v>
      </c>
      <c r="C254" s="21">
        <v>25</v>
      </c>
      <c r="D254" s="42">
        <v>0.892857142857143</v>
      </c>
      <c r="E254" s="21"/>
      <c r="G254" s="45"/>
    </row>
    <row r="255" spans="1:7" ht="19.5" customHeight="1">
      <c r="A255" s="12" t="s">
        <v>48</v>
      </c>
      <c r="B255" s="41">
        <f>SUM(B256:B257)</f>
        <v>10</v>
      </c>
      <c r="C255" s="50">
        <f>SUM(C256:C257)</f>
        <v>10</v>
      </c>
      <c r="D255" s="42">
        <v>1</v>
      </c>
      <c r="E255" s="21"/>
      <c r="G255" s="45"/>
    </row>
    <row r="256" spans="1:7" ht="19.5" customHeight="1">
      <c r="A256" s="8" t="s">
        <v>305</v>
      </c>
      <c r="B256" s="31"/>
      <c r="C256" s="21"/>
      <c r="D256" s="42"/>
      <c r="E256" s="21"/>
      <c r="G256" s="45"/>
    </row>
    <row r="257" spans="1:7" ht="19.5" customHeight="1">
      <c r="A257" s="8" t="s">
        <v>306</v>
      </c>
      <c r="B257" s="31">
        <v>10</v>
      </c>
      <c r="C257" s="21">
        <v>10</v>
      </c>
      <c r="D257" s="42">
        <v>1</v>
      </c>
      <c r="E257" s="21"/>
      <c r="G257" s="45"/>
    </row>
    <row r="258" spans="1:7" ht="19.5" customHeight="1">
      <c r="A258" s="29" t="s">
        <v>962</v>
      </c>
      <c r="B258" s="41">
        <f>SUM(B259:B260)</f>
        <v>0</v>
      </c>
      <c r="C258" s="50">
        <f>SUM(C259:C260)</f>
        <v>0</v>
      </c>
      <c r="D258" s="42"/>
      <c r="E258" s="21"/>
      <c r="G258" s="45"/>
    </row>
    <row r="259" spans="1:7" ht="19.5" customHeight="1">
      <c r="A259" s="9" t="s">
        <v>49</v>
      </c>
      <c r="B259" s="31"/>
      <c r="C259" s="21"/>
      <c r="D259" s="42"/>
      <c r="E259" s="21"/>
      <c r="G259" s="45"/>
    </row>
    <row r="260" spans="1:7" ht="19.5" customHeight="1">
      <c r="A260" s="9" t="s">
        <v>50</v>
      </c>
      <c r="B260" s="31"/>
      <c r="C260" s="21"/>
      <c r="D260" s="42"/>
      <c r="E260" s="21"/>
      <c r="G260" s="45"/>
    </row>
    <row r="261" spans="1:7" ht="19.5" customHeight="1">
      <c r="A261" s="29" t="s">
        <v>963</v>
      </c>
      <c r="B261" s="41">
        <f>B262+B271</f>
        <v>0</v>
      </c>
      <c r="C261" s="50">
        <f>C262+C271</f>
        <v>0</v>
      </c>
      <c r="D261" s="42"/>
      <c r="E261" s="21"/>
      <c r="G261" s="45"/>
    </row>
    <row r="262" spans="1:7" ht="19.5" customHeight="1">
      <c r="A262" s="11" t="s">
        <v>51</v>
      </c>
      <c r="B262" s="38">
        <f>SUM(B263:B270)</f>
        <v>0</v>
      </c>
      <c r="C262" s="44">
        <f>SUM(C263:C270)</f>
        <v>0</v>
      </c>
      <c r="D262" s="42"/>
      <c r="E262" s="21"/>
      <c r="G262" s="45"/>
    </row>
    <row r="263" spans="1:7" ht="19.5" customHeight="1">
      <c r="A263" s="8" t="s">
        <v>307</v>
      </c>
      <c r="B263" s="31"/>
      <c r="C263" s="21"/>
      <c r="D263" s="42"/>
      <c r="E263" s="21"/>
      <c r="G263" s="45"/>
    </row>
    <row r="264" spans="1:7" ht="19.5" customHeight="1">
      <c r="A264" s="9" t="s">
        <v>308</v>
      </c>
      <c r="B264" s="31"/>
      <c r="C264" s="21"/>
      <c r="D264" s="42"/>
      <c r="E264" s="21"/>
      <c r="G264" s="45"/>
    </row>
    <row r="265" spans="1:7" ht="19.5" customHeight="1">
      <c r="A265" s="9" t="s">
        <v>309</v>
      </c>
      <c r="B265" s="31"/>
      <c r="C265" s="21"/>
      <c r="D265" s="42"/>
      <c r="E265" s="21"/>
      <c r="G265" s="45"/>
    </row>
    <row r="266" spans="1:7" ht="19.5" customHeight="1">
      <c r="A266" s="9" t="s">
        <v>310</v>
      </c>
      <c r="B266" s="31"/>
      <c r="C266" s="21"/>
      <c r="D266" s="42"/>
      <c r="E266" s="21"/>
      <c r="G266" s="45"/>
    </row>
    <row r="267" spans="1:7" ht="19.5" customHeight="1">
      <c r="A267" s="8" t="s">
        <v>311</v>
      </c>
      <c r="B267" s="31"/>
      <c r="C267" s="21"/>
      <c r="D267" s="42"/>
      <c r="E267" s="21"/>
      <c r="G267" s="45"/>
    </row>
    <row r="268" spans="1:7" ht="19.5" customHeight="1">
      <c r="A268" s="8" t="s">
        <v>964</v>
      </c>
      <c r="B268" s="31"/>
      <c r="C268" s="21"/>
      <c r="D268" s="42"/>
      <c r="E268" s="21"/>
      <c r="G268" s="45"/>
    </row>
    <row r="269" spans="1:7" ht="19.5" customHeight="1">
      <c r="A269" s="8" t="s">
        <v>965</v>
      </c>
      <c r="B269" s="31"/>
      <c r="C269" s="21"/>
      <c r="D269" s="42"/>
      <c r="E269" s="21"/>
      <c r="G269" s="45"/>
    </row>
    <row r="270" spans="1:7" ht="19.5" customHeight="1">
      <c r="A270" s="8" t="s">
        <v>312</v>
      </c>
      <c r="B270" s="31"/>
      <c r="C270" s="21"/>
      <c r="D270" s="42"/>
      <c r="E270" s="21"/>
      <c r="G270" s="45"/>
    </row>
    <row r="271" spans="1:7" ht="19.5" customHeight="1">
      <c r="A271" s="8" t="s">
        <v>52</v>
      </c>
      <c r="B271" s="31"/>
      <c r="C271" s="21"/>
      <c r="D271" s="42"/>
      <c r="E271" s="21"/>
      <c r="G271" s="45"/>
    </row>
    <row r="272" spans="1:7" ht="19.5" customHeight="1">
      <c r="A272" s="29" t="s">
        <v>966</v>
      </c>
      <c r="B272" s="41">
        <f>B273+B283+B305+B312+B324+B333+B347+B356+B365+B373+B381+B390</f>
        <v>3665</v>
      </c>
      <c r="C272" s="50">
        <f>C273+C283+C305+C312+C324+C333+C347+C356+C365+C373+C381+C390</f>
        <v>2905</v>
      </c>
      <c r="D272" s="42">
        <v>0.792633015006821</v>
      </c>
      <c r="E272" s="21"/>
      <c r="G272" s="45"/>
    </row>
    <row r="273" spans="1:7" ht="19.5" customHeight="1">
      <c r="A273" s="10" t="s">
        <v>53</v>
      </c>
      <c r="B273" s="38">
        <f>SUM(B274:B282)</f>
        <v>356</v>
      </c>
      <c r="C273" s="44">
        <f>SUM(C274:C282)</f>
        <v>357</v>
      </c>
      <c r="D273" s="42">
        <v>1.00280898876405</v>
      </c>
      <c r="E273" s="21"/>
      <c r="G273" s="45"/>
    </row>
    <row r="274" spans="1:7" ht="19.5" customHeight="1">
      <c r="A274" s="9" t="s">
        <v>313</v>
      </c>
      <c r="B274" s="31">
        <v>12</v>
      </c>
      <c r="C274" s="21">
        <v>12</v>
      </c>
      <c r="D274" s="42">
        <v>1</v>
      </c>
      <c r="E274" s="21"/>
      <c r="G274" s="45"/>
    </row>
    <row r="275" spans="1:7" ht="19.5" customHeight="1">
      <c r="A275" s="9" t="s">
        <v>314</v>
      </c>
      <c r="B275" s="31"/>
      <c r="C275" s="21"/>
      <c r="D275" s="42"/>
      <c r="E275" s="21"/>
      <c r="G275" s="45"/>
    </row>
    <row r="276" spans="1:7" ht="19.5" customHeight="1">
      <c r="A276" s="8" t="s">
        <v>315</v>
      </c>
      <c r="B276" s="31">
        <v>273</v>
      </c>
      <c r="C276" s="21">
        <v>270</v>
      </c>
      <c r="D276" s="42">
        <v>0.989010989010989</v>
      </c>
      <c r="E276" s="21"/>
      <c r="G276" s="45"/>
    </row>
    <row r="277" spans="1:7" ht="19.5" customHeight="1">
      <c r="A277" s="8" t="s">
        <v>316</v>
      </c>
      <c r="B277" s="31"/>
      <c r="C277" s="21"/>
      <c r="D277" s="42"/>
      <c r="E277" s="21"/>
      <c r="G277" s="45"/>
    </row>
    <row r="278" spans="1:7" ht="19.5" customHeight="1">
      <c r="A278" s="8" t="s">
        <v>317</v>
      </c>
      <c r="B278" s="31"/>
      <c r="C278" s="21"/>
      <c r="D278" s="42"/>
      <c r="E278" s="21"/>
      <c r="G278" s="45"/>
    </row>
    <row r="279" spans="1:7" ht="19.5" customHeight="1">
      <c r="A279" s="9" t="s">
        <v>318</v>
      </c>
      <c r="B279" s="31"/>
      <c r="C279" s="21"/>
      <c r="D279" s="42"/>
      <c r="E279" s="21"/>
      <c r="G279" s="45"/>
    </row>
    <row r="280" spans="1:7" ht="19.5" customHeight="1">
      <c r="A280" s="9" t="s">
        <v>319</v>
      </c>
      <c r="B280" s="31"/>
      <c r="C280" s="21"/>
      <c r="D280" s="42"/>
      <c r="E280" s="21"/>
      <c r="G280" s="45"/>
    </row>
    <row r="281" spans="1:7" ht="19.5" customHeight="1">
      <c r="A281" s="9" t="s">
        <v>320</v>
      </c>
      <c r="B281" s="31"/>
      <c r="C281" s="21"/>
      <c r="D281" s="42"/>
      <c r="E281" s="21"/>
      <c r="G281" s="45"/>
    </row>
    <row r="282" spans="1:7" ht="19.5" customHeight="1">
      <c r="A282" s="8" t="s">
        <v>321</v>
      </c>
      <c r="B282" s="31">
        <v>71</v>
      </c>
      <c r="C282" s="21">
        <v>75</v>
      </c>
      <c r="D282" s="42">
        <v>1.05633802816901</v>
      </c>
      <c r="E282" s="21"/>
      <c r="G282" s="45"/>
    </row>
    <row r="283" spans="1:7" ht="19.5" customHeight="1">
      <c r="A283" s="11" t="s">
        <v>54</v>
      </c>
      <c r="B283" s="38">
        <f>SUM(B284:B304)</f>
        <v>2133</v>
      </c>
      <c r="C283" s="44">
        <f>SUM(C284:C304)</f>
        <v>2421</v>
      </c>
      <c r="D283" s="42">
        <v>1.13502109704641</v>
      </c>
      <c r="E283" s="21"/>
      <c r="G283" s="45"/>
    </row>
    <row r="284" spans="1:7" ht="19.5" customHeight="1">
      <c r="A284" s="8" t="s">
        <v>197</v>
      </c>
      <c r="B284" s="31">
        <v>1396</v>
      </c>
      <c r="C284" s="21">
        <v>1425</v>
      </c>
      <c r="D284" s="42">
        <v>1.02077363896848</v>
      </c>
      <c r="E284" s="21"/>
      <c r="G284" s="45"/>
    </row>
    <row r="285" spans="1:7" ht="19.5" customHeight="1">
      <c r="A285" s="21" t="s">
        <v>198</v>
      </c>
      <c r="B285" s="31">
        <v>182</v>
      </c>
      <c r="C285" s="21"/>
      <c r="D285" s="42">
        <v>0</v>
      </c>
      <c r="E285" s="21"/>
      <c r="G285" s="45"/>
    </row>
    <row r="286" spans="1:7" ht="19.5" customHeight="1">
      <c r="A286" s="9" t="s">
        <v>199</v>
      </c>
      <c r="B286" s="31"/>
      <c r="C286" s="21"/>
      <c r="D286" s="42"/>
      <c r="E286" s="21"/>
      <c r="G286" s="45"/>
    </row>
    <row r="287" spans="1:7" ht="19.5" customHeight="1">
      <c r="A287" s="9" t="s">
        <v>322</v>
      </c>
      <c r="B287" s="31"/>
      <c r="C287" s="21"/>
      <c r="D287" s="42"/>
      <c r="E287" s="21"/>
      <c r="G287" s="45"/>
    </row>
    <row r="288" spans="1:7" ht="19.5" customHeight="1">
      <c r="A288" s="9" t="s">
        <v>323</v>
      </c>
      <c r="B288" s="31"/>
      <c r="C288" s="21"/>
      <c r="D288" s="42"/>
      <c r="E288" s="21"/>
      <c r="G288" s="45"/>
    </row>
    <row r="289" spans="1:7" ht="19.5" customHeight="1">
      <c r="A289" s="8" t="s">
        <v>324</v>
      </c>
      <c r="B289" s="31"/>
      <c r="C289" s="21"/>
      <c r="D289" s="42"/>
      <c r="E289" s="21"/>
      <c r="G289" s="45"/>
    </row>
    <row r="290" spans="1:7" ht="19.5" customHeight="1">
      <c r="A290" s="8" t="s">
        <v>325</v>
      </c>
      <c r="B290" s="31"/>
      <c r="C290" s="21"/>
      <c r="D290" s="42"/>
      <c r="E290" s="21"/>
      <c r="G290" s="45"/>
    </row>
    <row r="291" spans="1:7" ht="19.5" customHeight="1">
      <c r="A291" s="8" t="s">
        <v>326</v>
      </c>
      <c r="B291" s="31"/>
      <c r="C291" s="21"/>
      <c r="D291" s="42"/>
      <c r="E291" s="21"/>
      <c r="G291" s="45"/>
    </row>
    <row r="292" spans="1:7" ht="19.5" customHeight="1">
      <c r="A292" s="9" t="s">
        <v>327</v>
      </c>
      <c r="B292" s="31"/>
      <c r="C292" s="21"/>
      <c r="D292" s="42"/>
      <c r="E292" s="21"/>
      <c r="G292" s="45"/>
    </row>
    <row r="293" spans="1:7" ht="19.5" customHeight="1">
      <c r="A293" s="9" t="s">
        <v>328</v>
      </c>
      <c r="B293" s="31"/>
      <c r="C293" s="21"/>
      <c r="D293" s="42"/>
      <c r="E293" s="21"/>
      <c r="G293" s="45"/>
    </row>
    <row r="294" spans="1:7" ht="19.5" customHeight="1">
      <c r="A294" s="9" t="s">
        <v>329</v>
      </c>
      <c r="B294" s="31">
        <v>5</v>
      </c>
      <c r="C294" s="21">
        <v>5</v>
      </c>
      <c r="D294" s="42">
        <v>1</v>
      </c>
      <c r="E294" s="21"/>
      <c r="G294" s="45"/>
    </row>
    <row r="295" spans="1:7" ht="19.5" customHeight="1">
      <c r="A295" s="8" t="s">
        <v>330</v>
      </c>
      <c r="B295" s="31"/>
      <c r="C295" s="21"/>
      <c r="D295" s="42"/>
      <c r="E295" s="21"/>
      <c r="G295" s="45"/>
    </row>
    <row r="296" spans="1:7" ht="19.5" customHeight="1">
      <c r="A296" s="8" t="s">
        <v>331</v>
      </c>
      <c r="B296" s="31">
        <v>45</v>
      </c>
      <c r="C296" s="21">
        <v>40</v>
      </c>
      <c r="D296" s="42">
        <v>0.888888888888889</v>
      </c>
      <c r="E296" s="21"/>
      <c r="G296" s="45"/>
    </row>
    <row r="297" spans="1:7" ht="19.5" customHeight="1">
      <c r="A297" s="8" t="s">
        <v>332</v>
      </c>
      <c r="B297" s="31"/>
      <c r="C297" s="21"/>
      <c r="D297" s="42"/>
      <c r="E297" s="21"/>
      <c r="G297" s="45"/>
    </row>
    <row r="298" spans="1:7" ht="19.5" customHeight="1">
      <c r="A298" s="21" t="s">
        <v>333</v>
      </c>
      <c r="B298" s="31"/>
      <c r="C298" s="21"/>
      <c r="D298" s="42"/>
      <c r="E298" s="21"/>
      <c r="G298" s="45"/>
    </row>
    <row r="299" spans="1:7" ht="19.5" customHeight="1">
      <c r="A299" s="9" t="s">
        <v>334</v>
      </c>
      <c r="B299" s="31">
        <v>6</v>
      </c>
      <c r="C299" s="21">
        <v>6</v>
      </c>
      <c r="D299" s="42">
        <v>1</v>
      </c>
      <c r="E299" s="21"/>
      <c r="G299" s="45"/>
    </row>
    <row r="300" spans="1:7" ht="19.5" customHeight="1">
      <c r="A300" s="9" t="s">
        <v>335</v>
      </c>
      <c r="B300" s="31">
        <v>22</v>
      </c>
      <c r="C300" s="21">
        <v>22</v>
      </c>
      <c r="D300" s="42">
        <v>1</v>
      </c>
      <c r="E300" s="21"/>
      <c r="G300" s="45"/>
    </row>
    <row r="301" spans="1:7" ht="19.5" customHeight="1">
      <c r="A301" s="9" t="s">
        <v>336</v>
      </c>
      <c r="B301" s="31"/>
      <c r="C301" s="21"/>
      <c r="D301" s="42"/>
      <c r="E301" s="21"/>
      <c r="G301" s="45"/>
    </row>
    <row r="302" spans="1:7" ht="19.5" customHeight="1">
      <c r="A302" s="8" t="s">
        <v>233</v>
      </c>
      <c r="B302" s="31"/>
      <c r="C302" s="21"/>
      <c r="D302" s="42"/>
      <c r="E302" s="21"/>
      <c r="G302" s="45"/>
    </row>
    <row r="303" spans="1:7" ht="19.5" customHeight="1">
      <c r="A303" s="8" t="s">
        <v>205</v>
      </c>
      <c r="B303" s="31"/>
      <c r="C303" s="21"/>
      <c r="D303" s="42"/>
      <c r="E303" s="21"/>
      <c r="G303" s="45"/>
    </row>
    <row r="304" spans="1:7" ht="19.5" customHeight="1">
      <c r="A304" s="8" t="s">
        <v>337</v>
      </c>
      <c r="B304" s="31">
        <v>477</v>
      </c>
      <c r="C304" s="21">
        <v>923</v>
      </c>
      <c r="D304" s="42">
        <v>1.93501048218029</v>
      </c>
      <c r="E304" s="21"/>
      <c r="G304" s="45"/>
    </row>
    <row r="305" spans="1:7" ht="19.5" customHeight="1">
      <c r="A305" s="10" t="s">
        <v>55</v>
      </c>
      <c r="B305" s="38">
        <f>SUM(B306:B311)</f>
        <v>0</v>
      </c>
      <c r="C305" s="44">
        <f>SUM(C306:C311)</f>
        <v>0</v>
      </c>
      <c r="D305" s="42"/>
      <c r="E305" s="21"/>
      <c r="G305" s="45"/>
    </row>
    <row r="306" spans="1:7" ht="19.5" customHeight="1">
      <c r="A306" s="9" t="s">
        <v>197</v>
      </c>
      <c r="B306" s="31"/>
      <c r="C306" s="21"/>
      <c r="D306" s="42"/>
      <c r="E306" s="21"/>
      <c r="G306" s="45"/>
    </row>
    <row r="307" spans="1:7" ht="19.5" customHeight="1">
      <c r="A307" s="9" t="s">
        <v>198</v>
      </c>
      <c r="B307" s="31"/>
      <c r="C307" s="21"/>
      <c r="D307" s="42"/>
      <c r="E307" s="21"/>
      <c r="G307" s="45"/>
    </row>
    <row r="308" spans="1:7" ht="19.5" customHeight="1">
      <c r="A308" s="8" t="s">
        <v>199</v>
      </c>
      <c r="B308" s="31"/>
      <c r="C308" s="21"/>
      <c r="D308" s="42"/>
      <c r="E308" s="21"/>
      <c r="G308" s="45"/>
    </row>
    <row r="309" spans="1:7" ht="19.5" customHeight="1">
      <c r="A309" s="8" t="s">
        <v>338</v>
      </c>
      <c r="B309" s="31"/>
      <c r="C309" s="21"/>
      <c r="D309" s="42"/>
      <c r="E309" s="21"/>
      <c r="G309" s="45"/>
    </row>
    <row r="310" spans="1:7" ht="19.5" customHeight="1">
      <c r="A310" s="8" t="s">
        <v>205</v>
      </c>
      <c r="B310" s="31"/>
      <c r="C310" s="21"/>
      <c r="D310" s="42"/>
      <c r="E310" s="21"/>
      <c r="G310" s="45"/>
    </row>
    <row r="311" spans="1:7" ht="19.5" customHeight="1">
      <c r="A311" s="21" t="s">
        <v>339</v>
      </c>
      <c r="B311" s="31"/>
      <c r="C311" s="21"/>
      <c r="D311" s="42"/>
      <c r="E311" s="21"/>
      <c r="G311" s="45"/>
    </row>
    <row r="312" spans="1:7" ht="19.5" customHeight="1">
      <c r="A312" s="10" t="s">
        <v>56</v>
      </c>
      <c r="B312" s="38">
        <f>SUM(B313:B323)</f>
        <v>382</v>
      </c>
      <c r="C312" s="44">
        <f>SUM(C313:C323)</f>
        <v>0</v>
      </c>
      <c r="D312" s="42">
        <v>0</v>
      </c>
      <c r="E312" s="21"/>
      <c r="G312" s="45"/>
    </row>
    <row r="313" spans="1:7" ht="19.5" customHeight="1">
      <c r="A313" s="9" t="s">
        <v>197</v>
      </c>
      <c r="B313" s="31">
        <v>294</v>
      </c>
      <c r="C313" s="21"/>
      <c r="D313" s="42">
        <v>0</v>
      </c>
      <c r="E313" s="21"/>
      <c r="G313" s="45"/>
    </row>
    <row r="314" spans="1:7" ht="19.5" customHeight="1">
      <c r="A314" s="9" t="s">
        <v>198</v>
      </c>
      <c r="B314" s="31"/>
      <c r="C314" s="21"/>
      <c r="D314" s="42"/>
      <c r="E314" s="21"/>
      <c r="G314" s="45"/>
    </row>
    <row r="315" spans="1:7" ht="19.5" customHeight="1">
      <c r="A315" s="8" t="s">
        <v>199</v>
      </c>
      <c r="B315" s="31"/>
      <c r="C315" s="21"/>
      <c r="D315" s="42"/>
      <c r="E315" s="21"/>
      <c r="G315" s="45"/>
    </row>
    <row r="316" spans="1:7" ht="19.5" customHeight="1">
      <c r="A316" s="8" t="s">
        <v>340</v>
      </c>
      <c r="B316" s="31"/>
      <c r="C316" s="21"/>
      <c r="D316" s="42"/>
      <c r="E316" s="21"/>
      <c r="G316" s="45"/>
    </row>
    <row r="317" spans="1:7" ht="19.5" customHeight="1">
      <c r="A317" s="8" t="s">
        <v>341</v>
      </c>
      <c r="B317" s="31"/>
      <c r="C317" s="21"/>
      <c r="D317" s="42"/>
      <c r="E317" s="21"/>
      <c r="G317" s="45"/>
    </row>
    <row r="318" spans="1:7" ht="19.5" customHeight="1">
      <c r="A318" s="9" t="s">
        <v>342</v>
      </c>
      <c r="B318" s="31"/>
      <c r="C318" s="21"/>
      <c r="D318" s="42"/>
      <c r="E318" s="21"/>
      <c r="G318" s="45"/>
    </row>
    <row r="319" spans="1:7" ht="19.5" customHeight="1">
      <c r="A319" s="9" t="s">
        <v>343</v>
      </c>
      <c r="B319" s="31"/>
      <c r="C319" s="21"/>
      <c r="D319" s="42"/>
      <c r="E319" s="21"/>
      <c r="G319" s="45"/>
    </row>
    <row r="320" spans="1:7" ht="19.5" customHeight="1">
      <c r="A320" s="9" t="s">
        <v>344</v>
      </c>
      <c r="B320" s="31"/>
      <c r="C320" s="21"/>
      <c r="D320" s="42"/>
      <c r="E320" s="21"/>
      <c r="G320" s="45"/>
    </row>
    <row r="321" spans="1:7" ht="19.5" customHeight="1">
      <c r="A321" s="8" t="s">
        <v>345</v>
      </c>
      <c r="B321" s="31"/>
      <c r="C321" s="21"/>
      <c r="D321" s="42"/>
      <c r="E321" s="21"/>
      <c r="G321" s="45"/>
    </row>
    <row r="322" spans="1:7" ht="19.5" customHeight="1">
      <c r="A322" s="8" t="s">
        <v>205</v>
      </c>
      <c r="B322" s="31"/>
      <c r="C322" s="21"/>
      <c r="D322" s="42"/>
      <c r="E322" s="21"/>
      <c r="G322" s="45"/>
    </row>
    <row r="323" spans="1:7" ht="19.5" customHeight="1">
      <c r="A323" s="8" t="s">
        <v>346</v>
      </c>
      <c r="B323" s="31">
        <v>88</v>
      </c>
      <c r="C323" s="21"/>
      <c r="D323" s="42">
        <v>0</v>
      </c>
      <c r="E323" s="21"/>
      <c r="G323" s="45"/>
    </row>
    <row r="324" spans="1:7" ht="19.5" customHeight="1">
      <c r="A324" s="33" t="s">
        <v>57</v>
      </c>
      <c r="B324" s="38">
        <f>SUM(B325:B332)</f>
        <v>507</v>
      </c>
      <c r="C324" s="44">
        <f>SUM(C325:C332)</f>
        <v>0</v>
      </c>
      <c r="D324" s="42">
        <v>0</v>
      </c>
      <c r="E324" s="21"/>
      <c r="G324" s="45"/>
    </row>
    <row r="325" spans="1:7" ht="19.5" customHeight="1">
      <c r="A325" s="9" t="s">
        <v>197</v>
      </c>
      <c r="B325" s="31">
        <v>386</v>
      </c>
      <c r="C325" s="21"/>
      <c r="D325" s="42">
        <v>0</v>
      </c>
      <c r="E325" s="21"/>
      <c r="G325" s="45"/>
    </row>
    <row r="326" spans="1:7" ht="19.5" customHeight="1">
      <c r="A326" s="9" t="s">
        <v>198</v>
      </c>
      <c r="B326" s="31"/>
      <c r="C326" s="21"/>
      <c r="D326" s="42"/>
      <c r="E326" s="21"/>
      <c r="G326" s="45"/>
    </row>
    <row r="327" spans="1:7" ht="19.5" customHeight="1">
      <c r="A327" s="9" t="s">
        <v>199</v>
      </c>
      <c r="B327" s="31"/>
      <c r="C327" s="21"/>
      <c r="D327" s="42"/>
      <c r="E327" s="21"/>
      <c r="G327" s="45"/>
    </row>
    <row r="328" spans="1:7" ht="19.5" customHeight="1">
      <c r="A328" s="8" t="s">
        <v>347</v>
      </c>
      <c r="B328" s="31"/>
      <c r="C328" s="21"/>
      <c r="D328" s="42"/>
      <c r="E328" s="21"/>
      <c r="G328" s="45"/>
    </row>
    <row r="329" spans="1:7" ht="19.5" customHeight="1">
      <c r="A329" s="8" t="s">
        <v>348</v>
      </c>
      <c r="B329" s="31"/>
      <c r="C329" s="21"/>
      <c r="D329" s="42"/>
      <c r="E329" s="21"/>
      <c r="G329" s="45"/>
    </row>
    <row r="330" spans="1:7" ht="19.5" customHeight="1">
      <c r="A330" s="8" t="s">
        <v>349</v>
      </c>
      <c r="B330" s="31"/>
      <c r="C330" s="21"/>
      <c r="D330" s="42"/>
      <c r="E330" s="21"/>
      <c r="G330" s="45"/>
    </row>
    <row r="331" spans="1:7" ht="19.5" customHeight="1">
      <c r="A331" s="9" t="s">
        <v>205</v>
      </c>
      <c r="B331" s="31"/>
      <c r="C331" s="21"/>
      <c r="D331" s="42"/>
      <c r="E331" s="21"/>
      <c r="G331" s="45"/>
    </row>
    <row r="332" spans="1:7" ht="19.5" customHeight="1">
      <c r="A332" s="9" t="s">
        <v>350</v>
      </c>
      <c r="B332" s="31">
        <v>121</v>
      </c>
      <c r="C332" s="21"/>
      <c r="D332" s="42">
        <v>0</v>
      </c>
      <c r="E332" s="21"/>
      <c r="G332" s="45"/>
    </row>
    <row r="333" spans="1:7" ht="19.5" customHeight="1">
      <c r="A333" s="10" t="s">
        <v>58</v>
      </c>
      <c r="B333" s="38">
        <f>SUM(B334:B346)</f>
        <v>270</v>
      </c>
      <c r="C333" s="44">
        <f>SUM(C334:C346)</f>
        <v>127</v>
      </c>
      <c r="D333" s="42">
        <v>0.47037037037037</v>
      </c>
      <c r="E333" s="21"/>
      <c r="G333" s="45"/>
    </row>
    <row r="334" spans="1:7" ht="19.5" customHeight="1">
      <c r="A334" s="8" t="s">
        <v>197</v>
      </c>
      <c r="B334" s="31">
        <v>152</v>
      </c>
      <c r="C334" s="21">
        <v>72</v>
      </c>
      <c r="D334" s="42">
        <v>0.473684210526316</v>
      </c>
      <c r="E334" s="21"/>
      <c r="G334" s="45"/>
    </row>
    <row r="335" spans="1:7" ht="19.5" customHeight="1">
      <c r="A335" s="8" t="s">
        <v>198</v>
      </c>
      <c r="B335" s="31"/>
      <c r="C335" s="21"/>
      <c r="D335" s="42"/>
      <c r="E335" s="21"/>
      <c r="G335" s="45"/>
    </row>
    <row r="336" spans="1:7" ht="19.5" customHeight="1">
      <c r="A336" s="8" t="s">
        <v>199</v>
      </c>
      <c r="B336" s="31"/>
      <c r="C336" s="21"/>
      <c r="D336" s="42"/>
      <c r="E336" s="21"/>
      <c r="G336" s="45"/>
    </row>
    <row r="337" spans="1:7" ht="19.5" customHeight="1">
      <c r="A337" s="21" t="s">
        <v>351</v>
      </c>
      <c r="B337" s="31">
        <v>1</v>
      </c>
      <c r="C337" s="21">
        <v>1</v>
      </c>
      <c r="D337" s="42">
        <v>1</v>
      </c>
      <c r="E337" s="21"/>
      <c r="G337" s="45"/>
    </row>
    <row r="338" spans="1:7" ht="19.5" customHeight="1">
      <c r="A338" s="9" t="s">
        <v>352</v>
      </c>
      <c r="B338" s="31">
        <v>2</v>
      </c>
      <c r="C338" s="21">
        <v>1</v>
      </c>
      <c r="D338" s="42">
        <v>0.5</v>
      </c>
      <c r="E338" s="21"/>
      <c r="G338" s="45"/>
    </row>
    <row r="339" spans="1:7" ht="19.5" customHeight="1">
      <c r="A339" s="9" t="s">
        <v>353</v>
      </c>
      <c r="B339" s="31">
        <v>9</v>
      </c>
      <c r="C339" s="21">
        <v>4</v>
      </c>
      <c r="D339" s="42">
        <v>0.444444444444444</v>
      </c>
      <c r="E339" s="21"/>
      <c r="G339" s="45"/>
    </row>
    <row r="340" spans="1:7" ht="19.5" customHeight="1">
      <c r="A340" s="9" t="s">
        <v>354</v>
      </c>
      <c r="B340" s="31">
        <v>60</v>
      </c>
      <c r="C340" s="21">
        <v>28</v>
      </c>
      <c r="D340" s="42">
        <v>0.466666666666667</v>
      </c>
      <c r="E340" s="21"/>
      <c r="G340" s="45"/>
    </row>
    <row r="341" spans="1:7" ht="19.5" customHeight="1">
      <c r="A341" s="8" t="s">
        <v>355</v>
      </c>
      <c r="B341" s="31"/>
      <c r="C341" s="21"/>
      <c r="D341" s="42"/>
      <c r="E341" s="21"/>
      <c r="G341" s="45"/>
    </row>
    <row r="342" spans="1:7" ht="19.5" customHeight="1">
      <c r="A342" s="8" t="s">
        <v>356</v>
      </c>
      <c r="B342" s="31"/>
      <c r="C342" s="21"/>
      <c r="D342" s="42"/>
      <c r="E342" s="21"/>
      <c r="G342" s="45"/>
    </row>
    <row r="343" spans="1:7" ht="19.5" customHeight="1">
      <c r="A343" s="8" t="s">
        <v>967</v>
      </c>
      <c r="B343" s="31"/>
      <c r="C343" s="21"/>
      <c r="D343" s="42"/>
      <c r="E343" s="21"/>
      <c r="G343" s="45"/>
    </row>
    <row r="344" spans="1:7" ht="19.5" customHeight="1">
      <c r="A344" s="8" t="s">
        <v>968</v>
      </c>
      <c r="B344" s="31"/>
      <c r="C344" s="21"/>
      <c r="D344" s="42"/>
      <c r="E344" s="21"/>
      <c r="G344" s="45"/>
    </row>
    <row r="345" spans="1:7" ht="19.5" customHeight="1">
      <c r="A345" s="8" t="s">
        <v>205</v>
      </c>
      <c r="B345" s="31">
        <v>14</v>
      </c>
      <c r="C345" s="21">
        <v>6</v>
      </c>
      <c r="D345" s="42">
        <v>0.428571428571429</v>
      </c>
      <c r="E345" s="21"/>
      <c r="G345" s="45"/>
    </row>
    <row r="346" spans="1:7" ht="19.5" customHeight="1">
      <c r="A346" s="9" t="s">
        <v>357</v>
      </c>
      <c r="B346" s="31">
        <v>32</v>
      </c>
      <c r="C346" s="21">
        <v>15</v>
      </c>
      <c r="D346" s="42">
        <v>0.46875</v>
      </c>
      <c r="E346" s="21"/>
      <c r="G346" s="45"/>
    </row>
    <row r="347" spans="1:7" ht="19.5" customHeight="1">
      <c r="A347" s="10" t="s">
        <v>59</v>
      </c>
      <c r="B347" s="38">
        <f>SUM(B348:B355)</f>
        <v>0</v>
      </c>
      <c r="C347" s="44">
        <f>SUM(C348:C355)</f>
        <v>0</v>
      </c>
      <c r="D347" s="42"/>
      <c r="E347" s="21"/>
      <c r="G347" s="45"/>
    </row>
    <row r="348" spans="1:7" ht="19.5" customHeight="1">
      <c r="A348" s="9" t="s">
        <v>197</v>
      </c>
      <c r="B348" s="31"/>
      <c r="C348" s="21"/>
      <c r="D348" s="42"/>
      <c r="E348" s="21"/>
      <c r="G348" s="45"/>
    </row>
    <row r="349" spans="1:7" ht="19.5" customHeight="1">
      <c r="A349" s="8" t="s">
        <v>198</v>
      </c>
      <c r="B349" s="31"/>
      <c r="C349" s="21"/>
      <c r="D349" s="42"/>
      <c r="E349" s="21"/>
      <c r="G349" s="45"/>
    </row>
    <row r="350" spans="1:7" ht="19.5" customHeight="1">
      <c r="A350" s="8" t="s">
        <v>199</v>
      </c>
      <c r="B350" s="31"/>
      <c r="C350" s="21"/>
      <c r="D350" s="42"/>
      <c r="E350" s="21"/>
      <c r="G350" s="45"/>
    </row>
    <row r="351" spans="1:7" ht="19.5" customHeight="1">
      <c r="A351" s="8" t="s">
        <v>358</v>
      </c>
      <c r="B351" s="31"/>
      <c r="C351" s="21"/>
      <c r="D351" s="42"/>
      <c r="E351" s="21"/>
      <c r="G351" s="45"/>
    </row>
    <row r="352" spans="1:7" ht="19.5" customHeight="1">
      <c r="A352" s="21" t="s">
        <v>359</v>
      </c>
      <c r="B352" s="31"/>
      <c r="C352" s="21"/>
      <c r="D352" s="42"/>
      <c r="E352" s="21"/>
      <c r="G352" s="45"/>
    </row>
    <row r="353" spans="1:7" ht="19.5" customHeight="1">
      <c r="A353" s="9" t="s">
        <v>360</v>
      </c>
      <c r="B353" s="31"/>
      <c r="C353" s="21"/>
      <c r="D353" s="42"/>
      <c r="E353" s="21"/>
      <c r="G353" s="45"/>
    </row>
    <row r="354" spans="1:7" ht="19.5" customHeight="1">
      <c r="A354" s="9" t="s">
        <v>205</v>
      </c>
      <c r="B354" s="31"/>
      <c r="C354" s="21"/>
      <c r="D354" s="42"/>
      <c r="E354" s="21"/>
      <c r="G354" s="45"/>
    </row>
    <row r="355" spans="1:7" ht="19.5" customHeight="1">
      <c r="A355" s="9" t="s">
        <v>361</v>
      </c>
      <c r="B355" s="31"/>
      <c r="C355" s="21"/>
      <c r="D355" s="42"/>
      <c r="E355" s="21"/>
      <c r="G355" s="45"/>
    </row>
    <row r="356" spans="1:7" ht="19.5" customHeight="1">
      <c r="A356" s="11" t="s">
        <v>969</v>
      </c>
      <c r="B356" s="38">
        <f>SUM(B357:B364)</f>
        <v>0</v>
      </c>
      <c r="C356" s="44">
        <f>SUM(C357:C364)</f>
        <v>0</v>
      </c>
      <c r="D356" s="42"/>
      <c r="E356" s="21"/>
      <c r="G356" s="45"/>
    </row>
    <row r="357" spans="1:7" ht="19.5" customHeight="1">
      <c r="A357" s="8" t="s">
        <v>197</v>
      </c>
      <c r="B357" s="31"/>
      <c r="C357" s="21"/>
      <c r="D357" s="42"/>
      <c r="E357" s="21"/>
      <c r="G357" s="45"/>
    </row>
    <row r="358" spans="1:7" ht="19.5" customHeight="1">
      <c r="A358" s="8" t="s">
        <v>198</v>
      </c>
      <c r="B358" s="31"/>
      <c r="C358" s="21"/>
      <c r="D358" s="42"/>
      <c r="E358" s="21"/>
      <c r="G358" s="45"/>
    </row>
    <row r="359" spans="1:7" ht="19.5" customHeight="1">
      <c r="A359" s="9" t="s">
        <v>199</v>
      </c>
      <c r="B359" s="31"/>
      <c r="C359" s="21"/>
      <c r="D359" s="42"/>
      <c r="E359" s="21"/>
      <c r="G359" s="45"/>
    </row>
    <row r="360" spans="1:7" ht="19.5" customHeight="1">
      <c r="A360" s="9" t="s">
        <v>970</v>
      </c>
      <c r="B360" s="31"/>
      <c r="C360" s="21"/>
      <c r="D360" s="42"/>
      <c r="E360" s="21"/>
      <c r="G360" s="45"/>
    </row>
    <row r="361" spans="1:7" ht="19.5" customHeight="1">
      <c r="A361" s="9" t="s">
        <v>971</v>
      </c>
      <c r="B361" s="31"/>
      <c r="C361" s="21"/>
      <c r="D361" s="42"/>
      <c r="E361" s="21"/>
      <c r="G361" s="45"/>
    </row>
    <row r="362" spans="1:7" ht="19.5" customHeight="1">
      <c r="A362" s="8" t="s">
        <v>362</v>
      </c>
      <c r="B362" s="31"/>
      <c r="C362" s="21"/>
      <c r="D362" s="42"/>
      <c r="E362" s="21"/>
      <c r="G362" s="45"/>
    </row>
    <row r="363" spans="1:7" ht="19.5" customHeight="1">
      <c r="A363" s="8" t="s">
        <v>205</v>
      </c>
      <c r="B363" s="31"/>
      <c r="C363" s="21"/>
      <c r="D363" s="42"/>
      <c r="E363" s="21"/>
      <c r="G363" s="45"/>
    </row>
    <row r="364" spans="1:7" ht="19.5" customHeight="1">
      <c r="A364" s="8" t="s">
        <v>972</v>
      </c>
      <c r="B364" s="31"/>
      <c r="C364" s="21"/>
      <c r="D364" s="42"/>
      <c r="E364" s="21"/>
      <c r="G364" s="45"/>
    </row>
    <row r="365" spans="1:7" ht="19.5" customHeight="1">
      <c r="A365" s="33" t="s">
        <v>60</v>
      </c>
      <c r="B365" s="38">
        <f>SUM(B366:B372)</f>
        <v>0</v>
      </c>
      <c r="C365" s="44">
        <f>SUM(C366:C372)</f>
        <v>0</v>
      </c>
      <c r="D365" s="42"/>
      <c r="E365" s="21"/>
      <c r="G365" s="45"/>
    </row>
    <row r="366" spans="1:7" ht="19.5" customHeight="1">
      <c r="A366" s="9" t="s">
        <v>197</v>
      </c>
      <c r="B366" s="31"/>
      <c r="C366" s="21"/>
      <c r="D366" s="42"/>
      <c r="E366" s="21"/>
      <c r="G366" s="45"/>
    </row>
    <row r="367" spans="1:7" ht="19.5" customHeight="1">
      <c r="A367" s="9" t="s">
        <v>198</v>
      </c>
      <c r="B367" s="31"/>
      <c r="C367" s="21"/>
      <c r="D367" s="42"/>
      <c r="E367" s="21"/>
      <c r="G367" s="45"/>
    </row>
    <row r="368" spans="1:7" ht="19.5" customHeight="1">
      <c r="A368" s="9" t="s">
        <v>199</v>
      </c>
      <c r="B368" s="31"/>
      <c r="C368" s="21"/>
      <c r="D368" s="42"/>
      <c r="E368" s="21"/>
      <c r="G368" s="45"/>
    </row>
    <row r="369" spans="1:7" ht="19.5" customHeight="1">
      <c r="A369" s="8" t="s">
        <v>363</v>
      </c>
      <c r="B369" s="31"/>
      <c r="C369" s="21"/>
      <c r="D369" s="42"/>
      <c r="E369" s="21"/>
      <c r="G369" s="45"/>
    </row>
    <row r="370" spans="1:7" ht="19.5" customHeight="1">
      <c r="A370" s="8" t="s">
        <v>364</v>
      </c>
      <c r="B370" s="31"/>
      <c r="C370" s="21"/>
      <c r="D370" s="42"/>
      <c r="E370" s="21"/>
      <c r="G370" s="45"/>
    </row>
    <row r="371" spans="1:7" ht="19.5" customHeight="1">
      <c r="A371" s="8" t="s">
        <v>205</v>
      </c>
      <c r="B371" s="31"/>
      <c r="C371" s="21"/>
      <c r="D371" s="42"/>
      <c r="E371" s="21"/>
      <c r="G371" s="45"/>
    </row>
    <row r="372" spans="1:7" ht="19.5" customHeight="1">
      <c r="A372" s="9" t="s">
        <v>365</v>
      </c>
      <c r="B372" s="31"/>
      <c r="C372" s="21"/>
      <c r="D372" s="42"/>
      <c r="E372" s="21"/>
      <c r="G372" s="45"/>
    </row>
    <row r="373" spans="1:7" ht="19.5" customHeight="1">
      <c r="A373" s="10" t="s">
        <v>61</v>
      </c>
      <c r="B373" s="38">
        <f>SUM(B374:B380)</f>
        <v>0</v>
      </c>
      <c r="C373" s="44">
        <f>SUM(C374:C380)</f>
        <v>0</v>
      </c>
      <c r="D373" s="42"/>
      <c r="E373" s="21"/>
      <c r="G373" s="45"/>
    </row>
    <row r="374" spans="1:7" ht="19.5" customHeight="1">
      <c r="A374" s="9" t="s">
        <v>197</v>
      </c>
      <c r="B374" s="31"/>
      <c r="C374" s="21"/>
      <c r="D374" s="42"/>
      <c r="E374" s="21"/>
      <c r="G374" s="45"/>
    </row>
    <row r="375" spans="1:7" ht="19.5" customHeight="1">
      <c r="A375" s="8" t="s">
        <v>198</v>
      </c>
      <c r="B375" s="31"/>
      <c r="C375" s="21"/>
      <c r="D375" s="42"/>
      <c r="E375" s="21"/>
      <c r="G375" s="45"/>
    </row>
    <row r="376" spans="1:7" ht="19.5" customHeight="1">
      <c r="A376" s="8" t="s">
        <v>366</v>
      </c>
      <c r="B376" s="31"/>
      <c r="C376" s="21"/>
      <c r="D376" s="42"/>
      <c r="E376" s="21"/>
      <c r="G376" s="45"/>
    </row>
    <row r="377" spans="1:7" ht="19.5" customHeight="1">
      <c r="A377" s="8" t="s">
        <v>367</v>
      </c>
      <c r="B377" s="31"/>
      <c r="C377" s="21"/>
      <c r="D377" s="42"/>
      <c r="E377" s="21"/>
      <c r="G377" s="45"/>
    </row>
    <row r="378" spans="1:7" ht="19.5" customHeight="1">
      <c r="A378" s="21" t="s">
        <v>368</v>
      </c>
      <c r="B378" s="31"/>
      <c r="C378" s="21"/>
      <c r="D378" s="42"/>
      <c r="E378" s="21"/>
      <c r="G378" s="45"/>
    </row>
    <row r="379" spans="1:7" ht="19.5" customHeight="1">
      <c r="A379" s="9" t="s">
        <v>334</v>
      </c>
      <c r="B379" s="31"/>
      <c r="C379" s="21"/>
      <c r="D379" s="42"/>
      <c r="E379" s="21"/>
      <c r="G379" s="45"/>
    </row>
    <row r="380" spans="1:7" ht="19.5" customHeight="1">
      <c r="A380" s="9" t="s">
        <v>369</v>
      </c>
      <c r="B380" s="31"/>
      <c r="C380" s="21"/>
      <c r="D380" s="42"/>
      <c r="E380" s="21"/>
      <c r="G380" s="45"/>
    </row>
    <row r="381" spans="1:7" ht="19.5" customHeight="1">
      <c r="A381" s="10" t="s">
        <v>973</v>
      </c>
      <c r="B381" s="38">
        <f>SUM(B382:B389)</f>
        <v>0</v>
      </c>
      <c r="C381" s="44">
        <f>SUM(C382:C389)</f>
        <v>0</v>
      </c>
      <c r="D381" s="42"/>
      <c r="E381" s="21"/>
      <c r="G381" s="45"/>
    </row>
    <row r="382" spans="1:7" ht="19.5" customHeight="1">
      <c r="A382" s="9" t="s">
        <v>974</v>
      </c>
      <c r="B382" s="31"/>
      <c r="C382" s="21"/>
      <c r="D382" s="42"/>
      <c r="E382" s="21"/>
      <c r="G382" s="45"/>
    </row>
    <row r="383" spans="1:7" ht="19.5" customHeight="1">
      <c r="A383" s="8" t="s">
        <v>975</v>
      </c>
      <c r="B383" s="31"/>
      <c r="C383" s="21"/>
      <c r="D383" s="42"/>
      <c r="E383" s="21"/>
      <c r="G383" s="45"/>
    </row>
    <row r="384" spans="1:7" ht="19.5" customHeight="1">
      <c r="A384" s="8" t="s">
        <v>976</v>
      </c>
      <c r="B384" s="31"/>
      <c r="C384" s="21"/>
      <c r="D384" s="42"/>
      <c r="E384" s="21"/>
      <c r="G384" s="45"/>
    </row>
    <row r="385" spans="1:7" ht="19.5" customHeight="1">
      <c r="A385" s="8" t="s">
        <v>977</v>
      </c>
      <c r="B385" s="31"/>
      <c r="C385" s="21"/>
      <c r="D385" s="42"/>
      <c r="E385" s="21"/>
      <c r="G385" s="45"/>
    </row>
    <row r="386" spans="1:7" ht="19.5" customHeight="1">
      <c r="A386" s="8" t="s">
        <v>978</v>
      </c>
      <c r="B386" s="31"/>
      <c r="C386" s="21"/>
      <c r="D386" s="42"/>
      <c r="E386" s="21"/>
      <c r="G386" s="45"/>
    </row>
    <row r="387" spans="1:7" ht="19.5" customHeight="1">
      <c r="A387" s="21" t="s">
        <v>979</v>
      </c>
      <c r="B387" s="31"/>
      <c r="C387" s="21"/>
      <c r="D387" s="42"/>
      <c r="E387" s="21"/>
      <c r="G387" s="45"/>
    </row>
    <row r="388" spans="1:7" ht="19.5" customHeight="1">
      <c r="A388" s="9" t="s">
        <v>980</v>
      </c>
      <c r="B388" s="31"/>
      <c r="C388" s="21"/>
      <c r="D388" s="42"/>
      <c r="E388" s="21"/>
      <c r="G388" s="45"/>
    </row>
    <row r="389" spans="1:7" ht="19.5" customHeight="1">
      <c r="A389" s="9" t="s">
        <v>981</v>
      </c>
      <c r="B389" s="31"/>
      <c r="C389" s="21"/>
      <c r="D389" s="42"/>
      <c r="E389" s="21"/>
      <c r="G389" s="45"/>
    </row>
    <row r="390" spans="1:7" ht="19.5" customHeight="1">
      <c r="A390" s="10" t="s">
        <v>982</v>
      </c>
      <c r="B390" s="30">
        <v>17</v>
      </c>
      <c r="C390" s="33"/>
      <c r="D390" s="42">
        <v>0</v>
      </c>
      <c r="E390" s="21"/>
      <c r="G390" s="45"/>
    </row>
    <row r="391" spans="1:7" ht="19.5" customHeight="1">
      <c r="A391" s="29" t="s">
        <v>983</v>
      </c>
      <c r="B391" s="41">
        <f>B392+B397+B406+B413+B419+B423+B427+B431+B437+B444</f>
        <v>13241</v>
      </c>
      <c r="C391" s="50">
        <f>C392+C397+C406+C413+C419+C423+C427+C431+C437+C444</f>
        <v>6094</v>
      </c>
      <c r="D391" s="42">
        <v>0.460237142209803</v>
      </c>
      <c r="E391" s="21"/>
      <c r="G391" s="45"/>
    </row>
    <row r="392" spans="1:7" ht="19.5" customHeight="1">
      <c r="A392" s="11" t="s">
        <v>62</v>
      </c>
      <c r="B392" s="38">
        <f>SUM(B393:B396)</f>
        <v>544</v>
      </c>
      <c r="C392" s="44">
        <f>SUM(C393:C396)</f>
        <v>259</v>
      </c>
      <c r="D392" s="42">
        <v>0.476102941176471</v>
      </c>
      <c r="E392" s="21"/>
      <c r="G392" s="45"/>
    </row>
    <row r="393" spans="1:7" ht="19.5" customHeight="1">
      <c r="A393" s="9" t="s">
        <v>197</v>
      </c>
      <c r="B393" s="31">
        <v>361</v>
      </c>
      <c r="C393" s="21">
        <v>172</v>
      </c>
      <c r="D393" s="42">
        <v>0.476454293628809</v>
      </c>
      <c r="E393" s="21"/>
      <c r="G393" s="45"/>
    </row>
    <row r="394" spans="1:7" ht="19.5" customHeight="1">
      <c r="A394" s="9" t="s">
        <v>198</v>
      </c>
      <c r="B394" s="31"/>
      <c r="C394" s="21"/>
      <c r="D394" s="42"/>
      <c r="E394" s="21"/>
      <c r="G394" s="45"/>
    </row>
    <row r="395" spans="1:7" ht="19.5" customHeight="1">
      <c r="A395" s="9" t="s">
        <v>199</v>
      </c>
      <c r="B395" s="31"/>
      <c r="C395" s="21"/>
      <c r="D395" s="42"/>
      <c r="E395" s="21"/>
      <c r="G395" s="45"/>
    </row>
    <row r="396" spans="1:7" ht="19.5" customHeight="1">
      <c r="A396" s="8" t="s">
        <v>370</v>
      </c>
      <c r="B396" s="31">
        <v>183</v>
      </c>
      <c r="C396" s="21">
        <v>87</v>
      </c>
      <c r="D396" s="42">
        <v>0.475409836065574</v>
      </c>
      <c r="E396" s="21"/>
      <c r="G396" s="45"/>
    </row>
    <row r="397" spans="1:7" ht="19.5" customHeight="1">
      <c r="A397" s="10" t="s">
        <v>63</v>
      </c>
      <c r="B397" s="38">
        <f>SUM(B398:B405)</f>
        <v>11381</v>
      </c>
      <c r="C397" s="44">
        <f>SUM(C398:C405)</f>
        <v>5436</v>
      </c>
      <c r="D397" s="42">
        <v>0.477638168877954</v>
      </c>
      <c r="E397" s="21"/>
      <c r="G397" s="45"/>
    </row>
    <row r="398" spans="1:7" ht="19.5" customHeight="1">
      <c r="A398" s="9" t="s">
        <v>371</v>
      </c>
      <c r="B398" s="31">
        <v>808</v>
      </c>
      <c r="C398" s="21">
        <v>386</v>
      </c>
      <c r="D398" s="42">
        <v>0.477722772277228</v>
      </c>
      <c r="E398" s="21"/>
      <c r="G398" s="45"/>
    </row>
    <row r="399" spans="1:7" ht="19.5" customHeight="1">
      <c r="A399" s="9" t="s">
        <v>372</v>
      </c>
      <c r="B399" s="31">
        <v>3555</v>
      </c>
      <c r="C399" s="21">
        <v>1698</v>
      </c>
      <c r="D399" s="42">
        <v>0.477637130801688</v>
      </c>
      <c r="E399" s="21"/>
      <c r="G399" s="45"/>
    </row>
    <row r="400" spans="1:7" ht="19.5" customHeight="1">
      <c r="A400" s="8" t="s">
        <v>373</v>
      </c>
      <c r="B400" s="31">
        <v>1339</v>
      </c>
      <c r="C400" s="21">
        <v>639</v>
      </c>
      <c r="D400" s="42">
        <v>0.477221807318895</v>
      </c>
      <c r="E400" s="21"/>
      <c r="G400" s="45"/>
    </row>
    <row r="401" spans="1:7" ht="19.5" customHeight="1">
      <c r="A401" s="8" t="s">
        <v>374</v>
      </c>
      <c r="B401" s="31"/>
      <c r="C401" s="21"/>
      <c r="D401" s="42"/>
      <c r="E401" s="21"/>
      <c r="G401" s="45"/>
    </row>
    <row r="402" spans="1:7" ht="19.5" customHeight="1">
      <c r="A402" s="8" t="s">
        <v>375</v>
      </c>
      <c r="B402" s="31"/>
      <c r="C402" s="21"/>
      <c r="D402" s="42"/>
      <c r="E402" s="21"/>
      <c r="G402" s="45"/>
    </row>
    <row r="403" spans="1:7" ht="19.5" customHeight="1">
      <c r="A403" s="9" t="s">
        <v>376</v>
      </c>
      <c r="B403" s="31"/>
      <c r="C403" s="21"/>
      <c r="D403" s="42"/>
      <c r="E403" s="21"/>
      <c r="G403" s="45"/>
    </row>
    <row r="404" spans="1:7" ht="19.5" customHeight="1">
      <c r="A404" s="9" t="s">
        <v>984</v>
      </c>
      <c r="B404" s="31"/>
      <c r="C404" s="21"/>
      <c r="D404" s="42"/>
      <c r="E404" s="21"/>
      <c r="G404" s="45"/>
    </row>
    <row r="405" spans="1:7" ht="19.5" customHeight="1">
      <c r="A405" s="9" t="s">
        <v>377</v>
      </c>
      <c r="B405" s="31">
        <v>5679</v>
      </c>
      <c r="C405" s="21">
        <v>2713</v>
      </c>
      <c r="D405" s="42">
        <v>0.477724951575982</v>
      </c>
      <c r="E405" s="21"/>
      <c r="G405" s="45"/>
    </row>
    <row r="406" spans="1:7" ht="19.5" customHeight="1">
      <c r="A406" s="10" t="s">
        <v>64</v>
      </c>
      <c r="B406" s="38">
        <f>SUM(B407:B412)</f>
        <v>0</v>
      </c>
      <c r="C406" s="44">
        <f>SUM(C407:C412)</f>
        <v>0</v>
      </c>
      <c r="D406" s="42"/>
      <c r="E406" s="21"/>
      <c r="G406" s="45"/>
    </row>
    <row r="407" spans="1:7" ht="19.5" customHeight="1">
      <c r="A407" s="9" t="s">
        <v>378</v>
      </c>
      <c r="B407" s="31"/>
      <c r="C407" s="21"/>
      <c r="D407" s="42"/>
      <c r="E407" s="21"/>
      <c r="G407" s="45"/>
    </row>
    <row r="408" spans="1:7" ht="19.5" customHeight="1">
      <c r="A408" s="9" t="s">
        <v>379</v>
      </c>
      <c r="B408" s="31"/>
      <c r="C408" s="21"/>
      <c r="D408" s="42"/>
      <c r="E408" s="21"/>
      <c r="G408" s="45"/>
    </row>
    <row r="409" spans="1:7" ht="19.5" customHeight="1">
      <c r="A409" s="9" t="s">
        <v>380</v>
      </c>
      <c r="B409" s="31"/>
      <c r="C409" s="21"/>
      <c r="D409" s="42"/>
      <c r="E409" s="21"/>
      <c r="G409" s="45"/>
    </row>
    <row r="410" spans="1:7" ht="19.5" customHeight="1">
      <c r="A410" s="8" t="s">
        <v>381</v>
      </c>
      <c r="B410" s="31"/>
      <c r="C410" s="21"/>
      <c r="D410" s="42"/>
      <c r="E410" s="21"/>
      <c r="G410" s="45"/>
    </row>
    <row r="411" spans="1:7" ht="19.5" customHeight="1">
      <c r="A411" s="8" t="s">
        <v>382</v>
      </c>
      <c r="B411" s="31"/>
      <c r="C411" s="21"/>
      <c r="D411" s="42"/>
      <c r="E411" s="21"/>
      <c r="G411" s="45"/>
    </row>
    <row r="412" spans="1:7" ht="19.5" customHeight="1">
      <c r="A412" s="8" t="s">
        <v>383</v>
      </c>
      <c r="B412" s="31"/>
      <c r="C412" s="21"/>
      <c r="D412" s="42"/>
      <c r="E412" s="21"/>
      <c r="G412" s="45"/>
    </row>
    <row r="413" spans="1:7" ht="19.5" customHeight="1">
      <c r="A413" s="33" t="s">
        <v>65</v>
      </c>
      <c r="B413" s="38">
        <f>SUM(B414:B418)</f>
        <v>0</v>
      </c>
      <c r="C413" s="44">
        <f>SUM(C414:C418)</f>
        <v>0</v>
      </c>
      <c r="D413" s="42"/>
      <c r="E413" s="21"/>
      <c r="G413" s="45"/>
    </row>
    <row r="414" spans="1:7" ht="19.5" customHeight="1">
      <c r="A414" s="9" t="s">
        <v>384</v>
      </c>
      <c r="B414" s="31"/>
      <c r="C414" s="21"/>
      <c r="D414" s="42"/>
      <c r="E414" s="21"/>
      <c r="G414" s="45"/>
    </row>
    <row r="415" spans="1:7" ht="19.5" customHeight="1">
      <c r="A415" s="9" t="s">
        <v>385</v>
      </c>
      <c r="B415" s="31"/>
      <c r="C415" s="21"/>
      <c r="D415" s="42"/>
      <c r="E415" s="21"/>
      <c r="G415" s="45"/>
    </row>
    <row r="416" spans="1:7" ht="19.5" customHeight="1">
      <c r="A416" s="9" t="s">
        <v>386</v>
      </c>
      <c r="B416" s="31"/>
      <c r="C416" s="21"/>
      <c r="D416" s="42"/>
      <c r="E416" s="21"/>
      <c r="G416" s="45"/>
    </row>
    <row r="417" spans="1:7" ht="19.5" customHeight="1">
      <c r="A417" s="8" t="s">
        <v>387</v>
      </c>
      <c r="B417" s="31"/>
      <c r="C417" s="21"/>
      <c r="D417" s="42"/>
      <c r="E417" s="21"/>
      <c r="G417" s="45"/>
    </row>
    <row r="418" spans="1:7" ht="19.5" customHeight="1">
      <c r="A418" s="8" t="s">
        <v>388</v>
      </c>
      <c r="B418" s="31"/>
      <c r="C418" s="21"/>
      <c r="D418" s="42"/>
      <c r="E418" s="21"/>
      <c r="G418" s="45"/>
    </row>
    <row r="419" spans="1:7" ht="19.5" customHeight="1">
      <c r="A419" s="11" t="s">
        <v>66</v>
      </c>
      <c r="B419" s="38">
        <f>SUM(B420:B422)</f>
        <v>0</v>
      </c>
      <c r="C419" s="44">
        <f>SUM(C420:C422)</f>
        <v>0</v>
      </c>
      <c r="D419" s="42"/>
      <c r="E419" s="21"/>
      <c r="G419" s="45"/>
    </row>
    <row r="420" spans="1:7" ht="19.5" customHeight="1">
      <c r="A420" s="9" t="s">
        <v>389</v>
      </c>
      <c r="B420" s="31"/>
      <c r="C420" s="21"/>
      <c r="D420" s="42"/>
      <c r="E420" s="21"/>
      <c r="G420" s="45"/>
    </row>
    <row r="421" spans="1:7" ht="19.5" customHeight="1">
      <c r="A421" s="9" t="s">
        <v>390</v>
      </c>
      <c r="B421" s="31"/>
      <c r="C421" s="21"/>
      <c r="D421" s="42"/>
      <c r="E421" s="21"/>
      <c r="G421" s="45"/>
    </row>
    <row r="422" spans="1:7" ht="19.5" customHeight="1">
      <c r="A422" s="9" t="s">
        <v>391</v>
      </c>
      <c r="B422" s="31"/>
      <c r="C422" s="21"/>
      <c r="D422" s="42"/>
      <c r="E422" s="21"/>
      <c r="G422" s="45"/>
    </row>
    <row r="423" spans="1:7" ht="19.5" customHeight="1">
      <c r="A423" s="11" t="s">
        <v>67</v>
      </c>
      <c r="B423" s="38">
        <f>SUM(B424:B426)</f>
        <v>0</v>
      </c>
      <c r="C423" s="44">
        <f>SUM(C424:C426)</f>
        <v>0</v>
      </c>
      <c r="D423" s="42"/>
      <c r="E423" s="21"/>
      <c r="G423" s="45"/>
    </row>
    <row r="424" spans="1:7" ht="19.5" customHeight="1">
      <c r="A424" s="8" t="s">
        <v>392</v>
      </c>
      <c r="B424" s="31"/>
      <c r="C424" s="21"/>
      <c r="D424" s="42"/>
      <c r="E424" s="21"/>
      <c r="G424" s="45"/>
    </row>
    <row r="425" spans="1:7" ht="19.5" customHeight="1">
      <c r="A425" s="8" t="s">
        <v>393</v>
      </c>
      <c r="B425" s="31"/>
      <c r="C425" s="21"/>
      <c r="D425" s="42"/>
      <c r="E425" s="21"/>
      <c r="G425" s="45"/>
    </row>
    <row r="426" spans="1:7" ht="19.5" customHeight="1">
      <c r="A426" s="21" t="s">
        <v>394</v>
      </c>
      <c r="B426" s="31"/>
      <c r="C426" s="21"/>
      <c r="D426" s="42"/>
      <c r="E426" s="21"/>
      <c r="G426" s="45"/>
    </row>
    <row r="427" spans="1:7" ht="19.5" customHeight="1">
      <c r="A427" s="10" t="s">
        <v>68</v>
      </c>
      <c r="B427" s="38">
        <f>SUM(B428:B430)</f>
        <v>0</v>
      </c>
      <c r="C427" s="44">
        <f>SUM(C428:C430)</f>
        <v>0</v>
      </c>
      <c r="D427" s="42"/>
      <c r="E427" s="21"/>
      <c r="G427" s="45"/>
    </row>
    <row r="428" spans="1:7" ht="19.5" customHeight="1">
      <c r="A428" s="9" t="s">
        <v>395</v>
      </c>
      <c r="B428" s="31"/>
      <c r="C428" s="21"/>
      <c r="D428" s="42"/>
      <c r="E428" s="21"/>
      <c r="G428" s="45"/>
    </row>
    <row r="429" spans="1:7" ht="19.5" customHeight="1">
      <c r="A429" s="9" t="s">
        <v>396</v>
      </c>
      <c r="B429" s="31"/>
      <c r="C429" s="21"/>
      <c r="D429" s="42"/>
      <c r="E429" s="21"/>
      <c r="G429" s="45"/>
    </row>
    <row r="430" spans="1:7" ht="19.5" customHeight="1">
      <c r="A430" s="8" t="s">
        <v>397</v>
      </c>
      <c r="B430" s="31"/>
      <c r="C430" s="21"/>
      <c r="D430" s="42"/>
      <c r="E430" s="21"/>
      <c r="G430" s="45"/>
    </row>
    <row r="431" spans="1:7" ht="19.5" customHeight="1">
      <c r="A431" s="11" t="s">
        <v>985</v>
      </c>
      <c r="B431" s="38">
        <f>SUM(B432:B436)</f>
        <v>454</v>
      </c>
      <c r="C431" s="44">
        <f>SUM(C432:C436)</f>
        <v>216</v>
      </c>
      <c r="D431" s="42">
        <v>0.475770925110132</v>
      </c>
      <c r="E431" s="21"/>
      <c r="G431" s="45"/>
    </row>
    <row r="432" spans="1:7" ht="19.5" customHeight="1">
      <c r="A432" s="8" t="s">
        <v>398</v>
      </c>
      <c r="B432" s="31"/>
      <c r="C432" s="21"/>
      <c r="D432" s="42"/>
      <c r="E432" s="21"/>
      <c r="G432" s="45"/>
    </row>
    <row r="433" spans="1:7" ht="19.5" customHeight="1">
      <c r="A433" s="9" t="s">
        <v>399</v>
      </c>
      <c r="B433" s="31">
        <v>384</v>
      </c>
      <c r="C433" s="21">
        <v>183</v>
      </c>
      <c r="D433" s="42">
        <v>0.4765625</v>
      </c>
      <c r="E433" s="21"/>
      <c r="G433" s="45"/>
    </row>
    <row r="434" spans="1:7" ht="19.5" customHeight="1">
      <c r="A434" s="9" t="s">
        <v>986</v>
      </c>
      <c r="B434" s="31">
        <v>70</v>
      </c>
      <c r="C434" s="21">
        <v>33</v>
      </c>
      <c r="D434" s="42">
        <v>0.471428571428571</v>
      </c>
      <c r="E434" s="21"/>
      <c r="G434" s="45"/>
    </row>
    <row r="435" spans="1:7" ht="19.5" customHeight="1">
      <c r="A435" s="9" t="s">
        <v>987</v>
      </c>
      <c r="B435" s="31"/>
      <c r="C435" s="21"/>
      <c r="D435" s="42"/>
      <c r="E435" s="21"/>
      <c r="G435" s="45"/>
    </row>
    <row r="436" spans="1:7" ht="19.5" customHeight="1">
      <c r="A436" s="9" t="s">
        <v>988</v>
      </c>
      <c r="B436" s="31"/>
      <c r="C436" s="21"/>
      <c r="D436" s="42"/>
      <c r="E436" s="21"/>
      <c r="G436" s="45"/>
    </row>
    <row r="437" spans="1:7" ht="19.5" customHeight="1">
      <c r="A437" s="10" t="s">
        <v>69</v>
      </c>
      <c r="B437" s="38">
        <f>SUM(B438:B443)</f>
        <v>384</v>
      </c>
      <c r="C437" s="44">
        <f>SUM(C438:C443)</f>
        <v>183</v>
      </c>
      <c r="D437" s="42">
        <v>0.4765625</v>
      </c>
      <c r="E437" s="21"/>
      <c r="G437" s="45"/>
    </row>
    <row r="438" spans="1:7" ht="19.5" customHeight="1">
      <c r="A438" s="8" t="s">
        <v>400</v>
      </c>
      <c r="B438" s="31"/>
      <c r="C438" s="21"/>
      <c r="D438" s="42"/>
      <c r="E438" s="21"/>
      <c r="G438" s="45"/>
    </row>
    <row r="439" spans="1:7" ht="19.5" customHeight="1">
      <c r="A439" s="8" t="s">
        <v>401</v>
      </c>
      <c r="B439" s="31"/>
      <c r="C439" s="21"/>
      <c r="D439" s="42"/>
      <c r="E439" s="21"/>
      <c r="G439" s="45"/>
    </row>
    <row r="440" spans="1:7" ht="19.5" customHeight="1">
      <c r="A440" s="8" t="s">
        <v>402</v>
      </c>
      <c r="B440" s="31"/>
      <c r="C440" s="21"/>
      <c r="D440" s="42"/>
      <c r="E440" s="21"/>
      <c r="G440" s="45"/>
    </row>
    <row r="441" spans="1:7" ht="19.5" customHeight="1">
      <c r="A441" s="21" t="s">
        <v>403</v>
      </c>
      <c r="B441" s="31"/>
      <c r="C441" s="21"/>
      <c r="D441" s="42"/>
      <c r="E441" s="21"/>
      <c r="G441" s="45"/>
    </row>
    <row r="442" spans="1:7" ht="19.5" customHeight="1">
      <c r="A442" s="9" t="s">
        <v>404</v>
      </c>
      <c r="B442" s="31"/>
      <c r="C442" s="21"/>
      <c r="D442" s="42"/>
      <c r="E442" s="21"/>
      <c r="G442" s="45"/>
    </row>
    <row r="443" spans="1:7" ht="19.5" customHeight="1">
      <c r="A443" s="9" t="s">
        <v>405</v>
      </c>
      <c r="B443" s="31">
        <v>384</v>
      </c>
      <c r="C443" s="21">
        <v>183</v>
      </c>
      <c r="D443" s="42">
        <v>0.4765625</v>
      </c>
      <c r="E443" s="21"/>
      <c r="G443" s="45"/>
    </row>
    <row r="444" spans="1:7" ht="19.5" customHeight="1">
      <c r="A444" s="10" t="s">
        <v>70</v>
      </c>
      <c r="B444" s="30">
        <v>478</v>
      </c>
      <c r="C444" s="33">
        <v>0</v>
      </c>
      <c r="D444" s="42">
        <v>0</v>
      </c>
      <c r="E444" s="21"/>
      <c r="G444" s="45"/>
    </row>
    <row r="445" spans="1:7" ht="19.5" customHeight="1">
      <c r="A445" s="29" t="s">
        <v>989</v>
      </c>
      <c r="B445" s="41">
        <f>B446+B451+B460++B466+B472+B477+B482+B489+B493+B496</f>
        <v>1949</v>
      </c>
      <c r="C445" s="50">
        <f>C446+C451+C460++C466+C472+C477+C482+C489+C493+C496</f>
        <v>930</v>
      </c>
      <c r="D445" s="42">
        <v>0.477167778347871</v>
      </c>
      <c r="E445" s="21"/>
      <c r="G445" s="45"/>
    </row>
    <row r="446" spans="1:7" ht="19.5" customHeight="1">
      <c r="A446" s="11" t="s">
        <v>71</v>
      </c>
      <c r="B446" s="38">
        <f>SUM(B447:B450)</f>
        <v>0</v>
      </c>
      <c r="C446" s="44">
        <f>SUM(C447:C450)</f>
        <v>0</v>
      </c>
      <c r="D446" s="42"/>
      <c r="E446" s="21"/>
      <c r="G446" s="45"/>
    </row>
    <row r="447" spans="1:7" ht="19.5" customHeight="1">
      <c r="A447" s="9" t="s">
        <v>197</v>
      </c>
      <c r="B447" s="31"/>
      <c r="C447" s="21"/>
      <c r="D447" s="42"/>
      <c r="E447" s="21"/>
      <c r="G447" s="45"/>
    </row>
    <row r="448" spans="1:7" ht="19.5" customHeight="1">
      <c r="A448" s="9" t="s">
        <v>198</v>
      </c>
      <c r="B448" s="31"/>
      <c r="C448" s="21"/>
      <c r="D448" s="42"/>
      <c r="E448" s="21"/>
      <c r="G448" s="45"/>
    </row>
    <row r="449" spans="1:7" ht="19.5" customHeight="1">
      <c r="A449" s="9" t="s">
        <v>199</v>
      </c>
      <c r="B449" s="31"/>
      <c r="C449" s="21"/>
      <c r="D449" s="42"/>
      <c r="E449" s="21"/>
      <c r="G449" s="45"/>
    </row>
    <row r="450" spans="1:7" ht="19.5" customHeight="1">
      <c r="A450" s="8" t="s">
        <v>406</v>
      </c>
      <c r="B450" s="31"/>
      <c r="C450" s="21"/>
      <c r="D450" s="42"/>
      <c r="E450" s="21"/>
      <c r="G450" s="45"/>
    </row>
    <row r="451" spans="1:7" ht="19.5" customHeight="1">
      <c r="A451" s="10" t="s">
        <v>72</v>
      </c>
      <c r="B451" s="38">
        <f>SUM(B452:B459)</f>
        <v>0</v>
      </c>
      <c r="C451" s="44">
        <f>SUM(C452:C459)</f>
        <v>0</v>
      </c>
      <c r="D451" s="42"/>
      <c r="E451" s="21"/>
      <c r="G451" s="45"/>
    </row>
    <row r="452" spans="1:7" ht="19.5" customHeight="1">
      <c r="A452" s="9" t="s">
        <v>407</v>
      </c>
      <c r="B452" s="31"/>
      <c r="C452" s="21"/>
      <c r="D452" s="42"/>
      <c r="E452" s="21"/>
      <c r="G452" s="45"/>
    </row>
    <row r="453" spans="1:7" ht="19.5" customHeight="1">
      <c r="A453" s="9" t="s">
        <v>408</v>
      </c>
      <c r="B453" s="31"/>
      <c r="C453" s="21"/>
      <c r="D453" s="42"/>
      <c r="E453" s="21"/>
      <c r="G453" s="45"/>
    </row>
    <row r="454" spans="1:7" ht="19.5" customHeight="1">
      <c r="A454" s="21" t="s">
        <v>409</v>
      </c>
      <c r="B454" s="31"/>
      <c r="C454" s="21"/>
      <c r="D454" s="42"/>
      <c r="E454" s="21"/>
      <c r="G454" s="45"/>
    </row>
    <row r="455" spans="1:7" ht="19.5" customHeight="1">
      <c r="A455" s="9" t="s">
        <v>410</v>
      </c>
      <c r="B455" s="31"/>
      <c r="C455" s="21"/>
      <c r="D455" s="42"/>
      <c r="E455" s="21"/>
      <c r="G455" s="45"/>
    </row>
    <row r="456" spans="1:7" ht="19.5" customHeight="1">
      <c r="A456" s="9" t="s">
        <v>411</v>
      </c>
      <c r="B456" s="31"/>
      <c r="C456" s="21"/>
      <c r="D456" s="42"/>
      <c r="E456" s="21"/>
      <c r="G456" s="45"/>
    </row>
    <row r="457" spans="1:7" ht="19.5" customHeight="1">
      <c r="A457" s="9" t="s">
        <v>412</v>
      </c>
      <c r="B457" s="31"/>
      <c r="C457" s="21"/>
      <c r="D457" s="42"/>
      <c r="E457" s="21"/>
      <c r="G457" s="45"/>
    </row>
    <row r="458" spans="1:7" ht="19.5" customHeight="1">
      <c r="A458" s="8" t="s">
        <v>413</v>
      </c>
      <c r="B458" s="31"/>
      <c r="C458" s="21"/>
      <c r="D458" s="42"/>
      <c r="E458" s="21"/>
      <c r="G458" s="45"/>
    </row>
    <row r="459" spans="1:7" ht="19.5" customHeight="1">
      <c r="A459" s="8" t="s">
        <v>414</v>
      </c>
      <c r="B459" s="31"/>
      <c r="C459" s="21"/>
      <c r="D459" s="42"/>
      <c r="E459" s="21"/>
      <c r="G459" s="45"/>
    </row>
    <row r="460" spans="1:7" ht="19.5" customHeight="1">
      <c r="A460" s="11" t="s">
        <v>73</v>
      </c>
      <c r="B460" s="38">
        <f>SUM(B461:B465)</f>
        <v>0</v>
      </c>
      <c r="C460" s="44">
        <f>SUM(C461:C465)</f>
        <v>0</v>
      </c>
      <c r="D460" s="42"/>
      <c r="E460" s="21"/>
      <c r="G460" s="45"/>
    </row>
    <row r="461" spans="1:7" ht="19.5" customHeight="1">
      <c r="A461" s="9" t="s">
        <v>407</v>
      </c>
      <c r="B461" s="31"/>
      <c r="C461" s="21"/>
      <c r="D461" s="42"/>
      <c r="E461" s="21"/>
      <c r="G461" s="45"/>
    </row>
    <row r="462" spans="1:7" ht="19.5" customHeight="1">
      <c r="A462" s="9" t="s">
        <v>415</v>
      </c>
      <c r="B462" s="31"/>
      <c r="C462" s="21"/>
      <c r="D462" s="42"/>
      <c r="E462" s="21"/>
      <c r="G462" s="45"/>
    </row>
    <row r="463" spans="1:7" ht="19.5" customHeight="1">
      <c r="A463" s="9" t="s">
        <v>416</v>
      </c>
      <c r="B463" s="31"/>
      <c r="C463" s="21"/>
      <c r="D463" s="42"/>
      <c r="E463" s="21"/>
      <c r="G463" s="45"/>
    </row>
    <row r="464" spans="1:7" ht="19.5" customHeight="1">
      <c r="A464" s="8" t="s">
        <v>417</v>
      </c>
      <c r="B464" s="31"/>
      <c r="C464" s="21"/>
      <c r="D464" s="42"/>
      <c r="E464" s="21"/>
      <c r="G464" s="45"/>
    </row>
    <row r="465" spans="1:7" ht="19.5" customHeight="1">
      <c r="A465" s="8" t="s">
        <v>418</v>
      </c>
      <c r="B465" s="31"/>
      <c r="C465" s="21"/>
      <c r="D465" s="42"/>
      <c r="E465" s="21"/>
      <c r="G465" s="45"/>
    </row>
    <row r="466" spans="1:7" ht="19.5" customHeight="1">
      <c r="A466" s="11" t="s">
        <v>74</v>
      </c>
      <c r="B466" s="38">
        <f>SUM(B467:B471)</f>
        <v>210</v>
      </c>
      <c r="C466" s="44">
        <f>SUM(C467:C471)</f>
        <v>100</v>
      </c>
      <c r="D466" s="42">
        <v>0.476190476190476</v>
      </c>
      <c r="E466" s="21"/>
      <c r="G466" s="45"/>
    </row>
    <row r="467" spans="1:7" ht="19.5" customHeight="1">
      <c r="A467" s="21" t="s">
        <v>407</v>
      </c>
      <c r="B467" s="31"/>
      <c r="C467" s="21"/>
      <c r="D467" s="42"/>
      <c r="E467" s="21"/>
      <c r="G467" s="45"/>
    </row>
    <row r="468" spans="1:7" ht="19.5" customHeight="1">
      <c r="A468" s="9" t="s">
        <v>419</v>
      </c>
      <c r="B468" s="31"/>
      <c r="C468" s="21"/>
      <c r="D468" s="42"/>
      <c r="E468" s="21"/>
      <c r="G468" s="45"/>
    </row>
    <row r="469" spans="1:7" ht="19.5" customHeight="1">
      <c r="A469" s="9" t="s">
        <v>420</v>
      </c>
      <c r="B469" s="31"/>
      <c r="C469" s="21"/>
      <c r="D469" s="42"/>
      <c r="E469" s="21"/>
      <c r="G469" s="45"/>
    </row>
    <row r="470" spans="1:7" ht="19.5" customHeight="1">
      <c r="A470" s="9" t="s">
        <v>421</v>
      </c>
      <c r="B470" s="31">
        <v>210</v>
      </c>
      <c r="C470" s="21">
        <v>100</v>
      </c>
      <c r="D470" s="42">
        <v>0.476190476190476</v>
      </c>
      <c r="E470" s="21"/>
      <c r="G470" s="45"/>
    </row>
    <row r="471" spans="1:7" ht="19.5" customHeight="1">
      <c r="A471" s="8" t="s">
        <v>422</v>
      </c>
      <c r="B471" s="31"/>
      <c r="C471" s="21"/>
      <c r="D471" s="42"/>
      <c r="E471" s="21"/>
      <c r="G471" s="45"/>
    </row>
    <row r="472" spans="1:7" ht="19.5" customHeight="1">
      <c r="A472" s="11" t="s">
        <v>75</v>
      </c>
      <c r="B472" s="38">
        <f>SUM(B473:B476)</f>
        <v>0</v>
      </c>
      <c r="C472" s="44">
        <f>SUM(C473:C476)</f>
        <v>0</v>
      </c>
      <c r="D472" s="42"/>
      <c r="E472" s="21"/>
      <c r="G472" s="45"/>
    </row>
    <row r="473" spans="1:7" ht="19.5" customHeight="1">
      <c r="A473" s="8" t="s">
        <v>407</v>
      </c>
      <c r="B473" s="31"/>
      <c r="C473" s="21"/>
      <c r="D473" s="42"/>
      <c r="E473" s="21"/>
      <c r="G473" s="45"/>
    </row>
    <row r="474" spans="1:7" ht="19.5" customHeight="1">
      <c r="A474" s="9" t="s">
        <v>423</v>
      </c>
      <c r="B474" s="31"/>
      <c r="C474" s="21"/>
      <c r="D474" s="42"/>
      <c r="E474" s="21"/>
      <c r="G474" s="45"/>
    </row>
    <row r="475" spans="1:7" ht="19.5" customHeight="1">
      <c r="A475" s="9" t="s">
        <v>424</v>
      </c>
      <c r="B475" s="31"/>
      <c r="C475" s="21"/>
      <c r="D475" s="42"/>
      <c r="E475" s="21"/>
      <c r="G475" s="45"/>
    </row>
    <row r="476" spans="1:7" ht="19.5" customHeight="1">
      <c r="A476" s="9" t="s">
        <v>425</v>
      </c>
      <c r="B476" s="31"/>
      <c r="C476" s="21"/>
      <c r="D476" s="42"/>
      <c r="E476" s="21"/>
      <c r="G476" s="45"/>
    </row>
    <row r="477" spans="1:7" ht="19.5" customHeight="1">
      <c r="A477" s="11" t="s">
        <v>76</v>
      </c>
      <c r="B477" s="38">
        <f>SUM(B478:B481)</f>
        <v>107</v>
      </c>
      <c r="C477" s="44">
        <f>SUM(C478:C481)</f>
        <v>51</v>
      </c>
      <c r="D477" s="42">
        <v>0.476635514018692</v>
      </c>
      <c r="E477" s="21"/>
      <c r="G477" s="45"/>
    </row>
    <row r="478" spans="1:7" ht="19.5" customHeight="1">
      <c r="A478" s="8" t="s">
        <v>426</v>
      </c>
      <c r="B478" s="31"/>
      <c r="C478" s="21"/>
      <c r="D478" s="42"/>
      <c r="E478" s="21"/>
      <c r="G478" s="45"/>
    </row>
    <row r="479" spans="1:7" ht="19.5" customHeight="1">
      <c r="A479" s="8" t="s">
        <v>427</v>
      </c>
      <c r="B479" s="31"/>
      <c r="C479" s="21"/>
      <c r="D479" s="42"/>
      <c r="E479" s="21"/>
      <c r="G479" s="45"/>
    </row>
    <row r="480" spans="1:7" ht="19.5" customHeight="1">
      <c r="A480" s="21" t="s">
        <v>428</v>
      </c>
      <c r="B480" s="31"/>
      <c r="C480" s="21"/>
      <c r="D480" s="42"/>
      <c r="E480" s="21"/>
      <c r="G480" s="45"/>
    </row>
    <row r="481" spans="1:7" ht="19.5" customHeight="1">
      <c r="A481" s="9" t="s">
        <v>429</v>
      </c>
      <c r="B481" s="31">
        <v>107</v>
      </c>
      <c r="C481" s="21">
        <v>51</v>
      </c>
      <c r="D481" s="42">
        <v>0.476635514018692</v>
      </c>
      <c r="E481" s="21"/>
      <c r="G481" s="45"/>
    </row>
    <row r="482" spans="1:7" ht="19.5" customHeight="1">
      <c r="A482" s="10" t="s">
        <v>77</v>
      </c>
      <c r="B482" s="38">
        <f>SUM(B483:B488)</f>
        <v>464</v>
      </c>
      <c r="C482" s="44">
        <f>SUM(C483:C488)</f>
        <v>221</v>
      </c>
      <c r="D482" s="42">
        <v>0.476293103448276</v>
      </c>
      <c r="E482" s="21"/>
      <c r="G482" s="45"/>
    </row>
    <row r="483" spans="1:7" ht="19.5" customHeight="1">
      <c r="A483" s="9" t="s">
        <v>407</v>
      </c>
      <c r="B483" s="31"/>
      <c r="C483" s="21"/>
      <c r="D483" s="42"/>
      <c r="E483" s="21"/>
      <c r="G483" s="45"/>
    </row>
    <row r="484" spans="1:7" ht="19.5" customHeight="1">
      <c r="A484" s="8" t="s">
        <v>430</v>
      </c>
      <c r="B484" s="31">
        <v>9</v>
      </c>
      <c r="C484" s="21">
        <v>4</v>
      </c>
      <c r="D484" s="42">
        <v>0.444444444444444</v>
      </c>
      <c r="E484" s="21"/>
      <c r="G484" s="45"/>
    </row>
    <row r="485" spans="1:7" ht="19.5" customHeight="1">
      <c r="A485" s="8" t="s">
        <v>431</v>
      </c>
      <c r="B485" s="31"/>
      <c r="C485" s="21"/>
      <c r="D485" s="42"/>
      <c r="E485" s="21"/>
      <c r="G485" s="45"/>
    </row>
    <row r="486" spans="1:7" ht="19.5" customHeight="1">
      <c r="A486" s="8" t="s">
        <v>432</v>
      </c>
      <c r="B486" s="31"/>
      <c r="C486" s="21"/>
      <c r="D486" s="42"/>
      <c r="E486" s="21"/>
      <c r="G486" s="45"/>
    </row>
    <row r="487" spans="1:7" ht="19.5" customHeight="1">
      <c r="A487" s="9" t="s">
        <v>433</v>
      </c>
      <c r="B487" s="31"/>
      <c r="C487" s="21"/>
      <c r="D487" s="42"/>
      <c r="E487" s="21"/>
      <c r="G487" s="45"/>
    </row>
    <row r="488" spans="1:7" ht="19.5" customHeight="1">
      <c r="A488" s="9" t="s">
        <v>434</v>
      </c>
      <c r="B488" s="31">
        <v>455</v>
      </c>
      <c r="C488" s="21">
        <v>217</v>
      </c>
      <c r="D488" s="42">
        <v>0.476923076923077</v>
      </c>
      <c r="E488" s="21"/>
      <c r="G488" s="45"/>
    </row>
    <row r="489" spans="1:7" ht="19.5" customHeight="1">
      <c r="A489" s="10" t="s">
        <v>78</v>
      </c>
      <c r="B489" s="38">
        <f>SUM(B490:B492)</f>
        <v>0</v>
      </c>
      <c r="C489" s="44">
        <f>SUM(C490:C492)</f>
        <v>0</v>
      </c>
      <c r="D489" s="42"/>
      <c r="E489" s="21"/>
      <c r="G489" s="45"/>
    </row>
    <row r="490" spans="1:7" ht="19.5" customHeight="1">
      <c r="A490" s="8" t="s">
        <v>435</v>
      </c>
      <c r="B490" s="31"/>
      <c r="C490" s="21"/>
      <c r="D490" s="42"/>
      <c r="E490" s="21"/>
      <c r="G490" s="45"/>
    </row>
    <row r="491" spans="1:7" ht="19.5" customHeight="1">
      <c r="A491" s="8" t="s">
        <v>436</v>
      </c>
      <c r="B491" s="31"/>
      <c r="C491" s="21"/>
      <c r="D491" s="42"/>
      <c r="E491" s="21"/>
      <c r="G491" s="45"/>
    </row>
    <row r="492" spans="1:7" ht="19.5" customHeight="1">
      <c r="A492" s="8" t="s">
        <v>437</v>
      </c>
      <c r="B492" s="31"/>
      <c r="C492" s="21"/>
      <c r="D492" s="42"/>
      <c r="E492" s="21"/>
      <c r="G492" s="45"/>
    </row>
    <row r="493" spans="1:7" ht="19.5" customHeight="1">
      <c r="A493" s="33" t="s">
        <v>990</v>
      </c>
      <c r="B493" s="38">
        <f>SUM(B494:B495)</f>
        <v>0</v>
      </c>
      <c r="C493" s="44">
        <f>SUM(C494:C495)</f>
        <v>0</v>
      </c>
      <c r="D493" s="42"/>
      <c r="E493" s="21"/>
      <c r="G493" s="45"/>
    </row>
    <row r="494" spans="1:7" ht="19.5" customHeight="1">
      <c r="A494" s="8" t="s">
        <v>991</v>
      </c>
      <c r="B494" s="31"/>
      <c r="C494" s="21"/>
      <c r="D494" s="42"/>
      <c r="E494" s="21"/>
      <c r="G494" s="45"/>
    </row>
    <row r="495" spans="1:7" ht="19.5" customHeight="1">
      <c r="A495" s="8" t="s">
        <v>992</v>
      </c>
      <c r="B495" s="31"/>
      <c r="C495" s="21"/>
      <c r="D495" s="42"/>
      <c r="E495" s="21"/>
      <c r="G495" s="45"/>
    </row>
    <row r="496" spans="1:7" ht="19.5" customHeight="1">
      <c r="A496" s="10" t="s">
        <v>79</v>
      </c>
      <c r="B496" s="38">
        <f>SUM(B497:B500)</f>
        <v>1168</v>
      </c>
      <c r="C496" s="44">
        <f>SUM(C497:C500)</f>
        <v>558</v>
      </c>
      <c r="D496" s="42">
        <v>0.477739726027397</v>
      </c>
      <c r="E496" s="21"/>
      <c r="G496" s="45"/>
    </row>
    <row r="497" spans="1:7" ht="19.5" customHeight="1">
      <c r="A497" s="9" t="s">
        <v>438</v>
      </c>
      <c r="B497" s="31"/>
      <c r="C497" s="21"/>
      <c r="D497" s="42"/>
      <c r="E497" s="21"/>
      <c r="G497" s="45"/>
    </row>
    <row r="498" spans="1:7" ht="19.5" customHeight="1">
      <c r="A498" s="8" t="s">
        <v>439</v>
      </c>
      <c r="B498" s="31"/>
      <c r="C498" s="21"/>
      <c r="D498" s="42"/>
      <c r="E498" s="21"/>
      <c r="G498" s="45"/>
    </row>
    <row r="499" spans="1:7" ht="19.5" customHeight="1">
      <c r="A499" s="8" t="s">
        <v>440</v>
      </c>
      <c r="B499" s="31"/>
      <c r="C499" s="21"/>
      <c r="D499" s="42"/>
      <c r="E499" s="21"/>
      <c r="G499" s="45"/>
    </row>
    <row r="500" spans="1:7" ht="19.5" customHeight="1">
      <c r="A500" s="8" t="s">
        <v>441</v>
      </c>
      <c r="B500" s="31">
        <v>1168</v>
      </c>
      <c r="C500" s="21">
        <v>558</v>
      </c>
      <c r="D500" s="42">
        <v>0.477739726027397</v>
      </c>
      <c r="E500" s="21"/>
      <c r="G500" s="45"/>
    </row>
    <row r="501" spans="1:7" ht="19.5" customHeight="1">
      <c r="A501" s="29" t="s">
        <v>993</v>
      </c>
      <c r="B501" s="41">
        <f>B502+B516+B524+B535+B546</f>
        <v>3116</v>
      </c>
      <c r="C501" s="50">
        <f>C502+C516+C524+C535+C546</f>
        <v>1483</v>
      </c>
      <c r="D501" s="42">
        <v>0.475930680359435</v>
      </c>
      <c r="E501" s="21"/>
      <c r="G501" s="45"/>
    </row>
    <row r="502" spans="1:7" ht="19.5" customHeight="1">
      <c r="A502" s="33" t="s">
        <v>80</v>
      </c>
      <c r="B502" s="38">
        <f>SUM(B503:B515)</f>
        <v>1360</v>
      </c>
      <c r="C502" s="44">
        <f>SUM(C503:C515)</f>
        <v>647</v>
      </c>
      <c r="D502" s="42">
        <v>0.475735294117647</v>
      </c>
      <c r="E502" s="21"/>
      <c r="G502" s="45"/>
    </row>
    <row r="503" spans="1:7" ht="19.5" customHeight="1">
      <c r="A503" s="32" t="s">
        <v>197</v>
      </c>
      <c r="B503" s="31">
        <v>88</v>
      </c>
      <c r="C503" s="21">
        <v>42</v>
      </c>
      <c r="D503" s="42">
        <v>0.477272727272727</v>
      </c>
      <c r="E503" s="21"/>
      <c r="G503" s="45"/>
    </row>
    <row r="504" spans="1:7" ht="19.5" customHeight="1">
      <c r="A504" s="32" t="s">
        <v>198</v>
      </c>
      <c r="B504" s="31"/>
      <c r="C504" s="21"/>
      <c r="D504" s="42"/>
      <c r="E504" s="21"/>
      <c r="G504" s="45"/>
    </row>
    <row r="505" spans="1:7" ht="19.5" customHeight="1">
      <c r="A505" s="32" t="s">
        <v>199</v>
      </c>
      <c r="B505" s="31"/>
      <c r="C505" s="21"/>
      <c r="D505" s="42"/>
      <c r="E505" s="21"/>
      <c r="G505" s="45"/>
    </row>
    <row r="506" spans="1:7" ht="19.5" customHeight="1">
      <c r="A506" s="32" t="s">
        <v>442</v>
      </c>
      <c r="B506" s="31">
        <v>3</v>
      </c>
      <c r="C506" s="21">
        <v>1</v>
      </c>
      <c r="D506" s="42">
        <v>0.333333333333333</v>
      </c>
      <c r="E506" s="21"/>
      <c r="G506" s="45"/>
    </row>
    <row r="507" spans="1:7" ht="19.5" customHeight="1">
      <c r="A507" s="32" t="s">
        <v>443</v>
      </c>
      <c r="B507" s="31"/>
      <c r="C507" s="21"/>
      <c r="D507" s="42"/>
      <c r="E507" s="21"/>
      <c r="G507" s="45"/>
    </row>
    <row r="508" spans="1:7" ht="19.5" customHeight="1">
      <c r="A508" s="32" t="s">
        <v>444</v>
      </c>
      <c r="B508" s="31"/>
      <c r="C508" s="21">
        <v>4</v>
      </c>
      <c r="D508" s="42"/>
      <c r="E508" s="21"/>
      <c r="G508" s="45"/>
    </row>
    <row r="509" spans="1:7" ht="19.5" customHeight="1">
      <c r="A509" s="32" t="s">
        <v>445</v>
      </c>
      <c r="B509" s="31">
        <v>10</v>
      </c>
      <c r="C509" s="21"/>
      <c r="D509" s="42">
        <v>0</v>
      </c>
      <c r="E509" s="21"/>
      <c r="G509" s="45"/>
    </row>
    <row r="510" spans="1:7" ht="19.5" customHeight="1">
      <c r="A510" s="32" t="s">
        <v>446</v>
      </c>
      <c r="B510" s="31"/>
      <c r="C510" s="21"/>
      <c r="D510" s="42"/>
      <c r="E510" s="21"/>
      <c r="G510" s="45"/>
    </row>
    <row r="511" spans="1:7" ht="19.5" customHeight="1">
      <c r="A511" s="32" t="s">
        <v>447</v>
      </c>
      <c r="B511" s="31">
        <v>308</v>
      </c>
      <c r="C511" s="21">
        <v>147</v>
      </c>
      <c r="D511" s="42">
        <v>0.477272727272727</v>
      </c>
      <c r="E511" s="21"/>
      <c r="G511" s="45"/>
    </row>
    <row r="512" spans="1:7" ht="19.5" customHeight="1">
      <c r="A512" s="32" t="s">
        <v>448</v>
      </c>
      <c r="B512" s="31"/>
      <c r="C512" s="21"/>
      <c r="D512" s="42"/>
      <c r="E512" s="21"/>
      <c r="G512" s="45"/>
    </row>
    <row r="513" spans="1:7" ht="19.5" customHeight="1">
      <c r="A513" s="32" t="s">
        <v>449</v>
      </c>
      <c r="B513" s="31">
        <v>50</v>
      </c>
      <c r="C513" s="21">
        <v>23</v>
      </c>
      <c r="D513" s="42">
        <v>0.46</v>
      </c>
      <c r="E513" s="21"/>
      <c r="G513" s="45"/>
    </row>
    <row r="514" spans="1:7" ht="19.5" customHeight="1">
      <c r="A514" s="32" t="s">
        <v>450</v>
      </c>
      <c r="B514" s="31"/>
      <c r="C514" s="21"/>
      <c r="D514" s="42"/>
      <c r="E514" s="21"/>
      <c r="G514" s="45"/>
    </row>
    <row r="515" spans="1:7" ht="19.5" customHeight="1">
      <c r="A515" s="32" t="s">
        <v>451</v>
      </c>
      <c r="B515" s="31">
        <v>901</v>
      </c>
      <c r="C515" s="21">
        <v>430</v>
      </c>
      <c r="D515" s="42">
        <v>0.477247502774695</v>
      </c>
      <c r="E515" s="21"/>
      <c r="G515" s="45"/>
    </row>
    <row r="516" spans="1:7" ht="19.5" customHeight="1">
      <c r="A516" s="33" t="s">
        <v>81</v>
      </c>
      <c r="B516" s="38">
        <f>SUM(B517:B523)</f>
        <v>2</v>
      </c>
      <c r="C516" s="44">
        <f>SUM(C517:C523)</f>
        <v>1</v>
      </c>
      <c r="D516" s="42">
        <v>0.5</v>
      </c>
      <c r="E516" s="21"/>
      <c r="G516" s="45"/>
    </row>
    <row r="517" spans="1:7" ht="19.5" customHeight="1">
      <c r="A517" s="32" t="s">
        <v>197</v>
      </c>
      <c r="B517" s="31"/>
      <c r="C517" s="21"/>
      <c r="D517" s="42"/>
      <c r="E517" s="21"/>
      <c r="G517" s="45"/>
    </row>
    <row r="518" spans="1:7" ht="19.5" customHeight="1">
      <c r="A518" s="32" t="s">
        <v>198</v>
      </c>
      <c r="B518" s="31"/>
      <c r="C518" s="21"/>
      <c r="D518" s="42"/>
      <c r="E518" s="21"/>
      <c r="G518" s="45"/>
    </row>
    <row r="519" spans="1:7" ht="19.5" customHeight="1">
      <c r="A519" s="32" t="s">
        <v>199</v>
      </c>
      <c r="B519" s="31"/>
      <c r="C519" s="21"/>
      <c r="D519" s="42"/>
      <c r="E519" s="21"/>
      <c r="G519" s="45"/>
    </row>
    <row r="520" spans="1:7" ht="19.5" customHeight="1">
      <c r="A520" s="21" t="s">
        <v>452</v>
      </c>
      <c r="B520" s="31">
        <v>2</v>
      </c>
      <c r="C520" s="21">
        <v>1</v>
      </c>
      <c r="D520" s="42">
        <v>0.5</v>
      </c>
      <c r="E520" s="21"/>
      <c r="G520" s="45"/>
    </row>
    <row r="521" spans="1:7" ht="19.5" customHeight="1">
      <c r="A521" s="21" t="s">
        <v>453</v>
      </c>
      <c r="B521" s="31"/>
      <c r="C521" s="21"/>
      <c r="D521" s="42"/>
      <c r="E521" s="21"/>
      <c r="G521" s="45"/>
    </row>
    <row r="522" spans="1:7" ht="19.5" customHeight="1">
      <c r="A522" s="21" t="s">
        <v>454</v>
      </c>
      <c r="B522" s="31"/>
      <c r="C522" s="21"/>
      <c r="D522" s="42"/>
      <c r="E522" s="21"/>
      <c r="G522" s="45"/>
    </row>
    <row r="523" spans="1:7" ht="19.5" customHeight="1">
      <c r="A523" s="21" t="s">
        <v>455</v>
      </c>
      <c r="B523" s="31"/>
      <c r="C523" s="21"/>
      <c r="D523" s="42"/>
      <c r="E523" s="21"/>
      <c r="G523" s="45"/>
    </row>
    <row r="524" spans="1:7" ht="19.5" customHeight="1">
      <c r="A524" s="33" t="s">
        <v>82</v>
      </c>
      <c r="B524" s="38">
        <f>SUM(B525:B534)</f>
        <v>82</v>
      </c>
      <c r="C524" s="44">
        <f>SUM(C525:C534)</f>
        <v>38</v>
      </c>
      <c r="D524" s="42">
        <v>0.463414634146341</v>
      </c>
      <c r="E524" s="21"/>
      <c r="G524" s="45"/>
    </row>
    <row r="525" spans="1:7" ht="19.5" customHeight="1">
      <c r="A525" s="32" t="s">
        <v>197</v>
      </c>
      <c r="B525" s="31"/>
      <c r="C525" s="21"/>
      <c r="D525" s="42"/>
      <c r="E525" s="21"/>
      <c r="G525" s="45"/>
    </row>
    <row r="526" spans="1:7" ht="19.5" customHeight="1">
      <c r="A526" s="32" t="s">
        <v>198</v>
      </c>
      <c r="B526" s="31"/>
      <c r="C526" s="21"/>
      <c r="D526" s="42"/>
      <c r="E526" s="21"/>
      <c r="G526" s="45"/>
    </row>
    <row r="527" spans="1:7" ht="19.5" customHeight="1">
      <c r="A527" s="32" t="s">
        <v>199</v>
      </c>
      <c r="B527" s="31"/>
      <c r="C527" s="21"/>
      <c r="D527" s="42"/>
      <c r="E527" s="21"/>
      <c r="G527" s="45"/>
    </row>
    <row r="528" spans="1:7" ht="19.5" customHeight="1">
      <c r="A528" s="21" t="s">
        <v>456</v>
      </c>
      <c r="B528" s="31"/>
      <c r="C528" s="21"/>
      <c r="D528" s="42"/>
      <c r="E528" s="21"/>
      <c r="G528" s="45"/>
    </row>
    <row r="529" spans="1:7" ht="19.5" customHeight="1">
      <c r="A529" s="21" t="s">
        <v>457</v>
      </c>
      <c r="B529" s="31"/>
      <c r="C529" s="21"/>
      <c r="D529" s="42"/>
      <c r="E529" s="21"/>
      <c r="G529" s="45"/>
    </row>
    <row r="530" spans="1:7" ht="19.5" customHeight="1">
      <c r="A530" s="21" t="s">
        <v>458</v>
      </c>
      <c r="B530" s="31"/>
      <c r="C530" s="21"/>
      <c r="D530" s="42"/>
      <c r="E530" s="21"/>
      <c r="G530" s="45"/>
    </row>
    <row r="531" spans="1:7" ht="19.5" customHeight="1">
      <c r="A531" s="21" t="s">
        <v>459</v>
      </c>
      <c r="B531" s="31">
        <v>36</v>
      </c>
      <c r="C531" s="21">
        <v>17</v>
      </c>
      <c r="D531" s="42">
        <v>0.472222222222222</v>
      </c>
      <c r="E531" s="21"/>
      <c r="G531" s="45"/>
    </row>
    <row r="532" spans="1:7" ht="19.5" customHeight="1">
      <c r="A532" s="21" t="s">
        <v>460</v>
      </c>
      <c r="B532" s="31">
        <v>46</v>
      </c>
      <c r="C532" s="21">
        <v>21</v>
      </c>
      <c r="D532" s="42">
        <v>0.456521739130435</v>
      </c>
      <c r="E532" s="21"/>
      <c r="G532" s="45"/>
    </row>
    <row r="533" spans="1:7" ht="19.5" customHeight="1">
      <c r="A533" s="21" t="s">
        <v>461</v>
      </c>
      <c r="B533" s="31"/>
      <c r="C533" s="21"/>
      <c r="D533" s="42"/>
      <c r="E533" s="21"/>
      <c r="G533" s="45"/>
    </row>
    <row r="534" spans="1:7" ht="19.5" customHeight="1">
      <c r="A534" s="21" t="s">
        <v>462</v>
      </c>
      <c r="B534" s="31"/>
      <c r="C534" s="21"/>
      <c r="D534" s="42"/>
      <c r="E534" s="21"/>
      <c r="G534" s="45"/>
    </row>
    <row r="535" spans="1:7" ht="19.5" customHeight="1">
      <c r="A535" s="33" t="s">
        <v>994</v>
      </c>
      <c r="B535" s="38">
        <f>SUM(B536:B545)</f>
        <v>208</v>
      </c>
      <c r="C535" s="44">
        <f>SUM(C536:C545)</f>
        <v>98</v>
      </c>
      <c r="D535" s="42">
        <v>0.471153846153846</v>
      </c>
      <c r="E535" s="21"/>
      <c r="G535" s="45"/>
    </row>
    <row r="536" spans="1:7" ht="19.5" customHeight="1">
      <c r="A536" s="32" t="s">
        <v>197</v>
      </c>
      <c r="B536" s="31"/>
      <c r="C536" s="21"/>
      <c r="D536" s="42"/>
      <c r="E536" s="21"/>
      <c r="G536" s="45"/>
    </row>
    <row r="537" spans="1:7" ht="19.5" customHeight="1">
      <c r="A537" s="32" t="s">
        <v>198</v>
      </c>
      <c r="B537" s="31"/>
      <c r="C537" s="21"/>
      <c r="D537" s="42"/>
      <c r="E537" s="21"/>
      <c r="G537" s="45"/>
    </row>
    <row r="538" spans="1:7" ht="19.5" customHeight="1">
      <c r="A538" s="32" t="s">
        <v>199</v>
      </c>
      <c r="B538" s="31"/>
      <c r="C538" s="21"/>
      <c r="D538" s="42"/>
      <c r="E538" s="21"/>
      <c r="G538" s="45"/>
    </row>
    <row r="539" spans="1:7" ht="19.5" customHeight="1">
      <c r="A539" s="21" t="s">
        <v>463</v>
      </c>
      <c r="B539" s="31"/>
      <c r="C539" s="21"/>
      <c r="D539" s="42"/>
      <c r="E539" s="21"/>
      <c r="G539" s="45"/>
    </row>
    <row r="540" spans="1:7" ht="19.5" customHeight="1">
      <c r="A540" s="21" t="s">
        <v>464</v>
      </c>
      <c r="B540" s="31">
        <v>182</v>
      </c>
      <c r="C540" s="21">
        <v>86</v>
      </c>
      <c r="D540" s="42">
        <v>0.472527472527473</v>
      </c>
      <c r="E540" s="21"/>
      <c r="G540" s="45"/>
    </row>
    <row r="541" spans="1:7" ht="19.5" customHeight="1">
      <c r="A541" s="32" t="s">
        <v>465</v>
      </c>
      <c r="B541" s="31">
        <v>1</v>
      </c>
      <c r="C541" s="21">
        <v>1</v>
      </c>
      <c r="D541" s="42">
        <v>1</v>
      </c>
      <c r="E541" s="21"/>
      <c r="G541" s="45"/>
    </row>
    <row r="542" spans="1:7" ht="19.5" customHeight="1">
      <c r="A542" s="21" t="s">
        <v>466</v>
      </c>
      <c r="B542" s="31"/>
      <c r="C542" s="21"/>
      <c r="D542" s="42"/>
      <c r="E542" s="21"/>
      <c r="G542" s="45"/>
    </row>
    <row r="543" spans="1:7" ht="19.5" customHeight="1">
      <c r="A543" s="21" t="s">
        <v>467</v>
      </c>
      <c r="B543" s="31"/>
      <c r="C543" s="21"/>
      <c r="D543" s="42"/>
      <c r="E543" s="21"/>
      <c r="G543" s="45"/>
    </row>
    <row r="544" spans="1:7" ht="19.5" customHeight="1">
      <c r="A544" s="32" t="s">
        <v>468</v>
      </c>
      <c r="B544" s="31"/>
      <c r="C544" s="21"/>
      <c r="D544" s="42"/>
      <c r="E544" s="21"/>
      <c r="G544" s="45"/>
    </row>
    <row r="545" spans="1:7" ht="19.5" customHeight="1">
      <c r="A545" s="21" t="s">
        <v>995</v>
      </c>
      <c r="B545" s="31">
        <v>25</v>
      </c>
      <c r="C545" s="21">
        <v>11</v>
      </c>
      <c r="D545" s="42">
        <v>0.44</v>
      </c>
      <c r="E545" s="21"/>
      <c r="G545" s="45"/>
    </row>
    <row r="546" spans="1:7" ht="19.5" customHeight="1">
      <c r="A546" s="33" t="s">
        <v>83</v>
      </c>
      <c r="B546" s="38">
        <f>SUM(B547:B549)</f>
        <v>1464</v>
      </c>
      <c r="C546" s="44">
        <f>SUM(C547:C549)</f>
        <v>699</v>
      </c>
      <c r="D546" s="42">
        <v>0.477459016393443</v>
      </c>
      <c r="E546" s="21"/>
      <c r="G546" s="45"/>
    </row>
    <row r="547" spans="1:7" ht="19.5" customHeight="1">
      <c r="A547" s="32" t="s">
        <v>469</v>
      </c>
      <c r="B547" s="31"/>
      <c r="C547" s="21"/>
      <c r="D547" s="42"/>
      <c r="E547" s="21"/>
      <c r="G547" s="45"/>
    </row>
    <row r="548" spans="1:7" ht="19.5" customHeight="1">
      <c r="A548" s="32" t="s">
        <v>996</v>
      </c>
      <c r="B548" s="31"/>
      <c r="C548" s="21"/>
      <c r="D548" s="42"/>
      <c r="E548" s="21"/>
      <c r="G548" s="45"/>
    </row>
    <row r="549" spans="1:7" ht="19.5" customHeight="1">
      <c r="A549" s="32" t="s">
        <v>470</v>
      </c>
      <c r="B549" s="31">
        <v>1464</v>
      </c>
      <c r="C549" s="21">
        <v>699</v>
      </c>
      <c r="D549" s="42">
        <v>0.477459016393443</v>
      </c>
      <c r="E549" s="21"/>
      <c r="G549" s="45"/>
    </row>
    <row r="550" spans="1:7" ht="19.5" customHeight="1">
      <c r="A550" s="29" t="s">
        <v>997</v>
      </c>
      <c r="B550" s="41">
        <f>B551+B565+B576+B584+B590+B594+B605+B613+B619+B626+B634+B639+B644+B647+B650+B653+B656+B659</f>
        <v>17292</v>
      </c>
      <c r="C550" s="50">
        <f>C551+C565+C576+C584+C590+C594+C605+C613+C619+C626+C634+C639+C644+C647+C650+C653+C656+C659</f>
        <v>8408</v>
      </c>
      <c r="D550" s="42">
        <v>0.486236409900532</v>
      </c>
      <c r="E550" s="21"/>
      <c r="G550" s="45"/>
    </row>
    <row r="551" spans="1:7" ht="19.5" customHeight="1">
      <c r="A551" s="33" t="s">
        <v>84</v>
      </c>
      <c r="B551" s="38">
        <f>SUM(B552:B564)</f>
        <v>545</v>
      </c>
      <c r="C551" s="44">
        <f>SUM(C552:C564)</f>
        <v>259</v>
      </c>
      <c r="D551" s="42">
        <v>0.475229357798165</v>
      </c>
      <c r="E551" s="21"/>
      <c r="G551" s="45"/>
    </row>
    <row r="552" spans="1:7" ht="19.5" customHeight="1">
      <c r="A552" s="32" t="s">
        <v>197</v>
      </c>
      <c r="B552" s="31">
        <v>47</v>
      </c>
      <c r="C552" s="21">
        <v>22</v>
      </c>
      <c r="D552" s="42">
        <v>0.468085106382979</v>
      </c>
      <c r="E552" s="21"/>
      <c r="G552" s="45"/>
    </row>
    <row r="553" spans="1:7" ht="19.5" customHeight="1">
      <c r="A553" s="32" t="s">
        <v>198</v>
      </c>
      <c r="B553" s="31"/>
      <c r="C553" s="21"/>
      <c r="D553" s="42"/>
      <c r="E553" s="21"/>
      <c r="G553" s="45"/>
    </row>
    <row r="554" spans="1:7" ht="19.5" customHeight="1">
      <c r="A554" s="32" t="s">
        <v>199</v>
      </c>
      <c r="B554" s="31"/>
      <c r="C554" s="21"/>
      <c r="D554" s="42"/>
      <c r="E554" s="21"/>
      <c r="G554" s="45"/>
    </row>
    <row r="555" spans="1:7" ht="19.5" customHeight="1">
      <c r="A555" s="32" t="s">
        <v>471</v>
      </c>
      <c r="B555" s="31"/>
      <c r="C555" s="21"/>
      <c r="D555" s="42"/>
      <c r="E555" s="21"/>
      <c r="G555" s="45"/>
    </row>
    <row r="556" spans="1:7" ht="19.5" customHeight="1">
      <c r="A556" s="32" t="s">
        <v>472</v>
      </c>
      <c r="B556" s="31">
        <v>130</v>
      </c>
      <c r="C556" s="21">
        <v>62</v>
      </c>
      <c r="D556" s="42">
        <v>0.476923076923077</v>
      </c>
      <c r="E556" s="21"/>
      <c r="G556" s="45"/>
    </row>
    <row r="557" spans="1:7" ht="19.5" customHeight="1">
      <c r="A557" s="32" t="s">
        <v>473</v>
      </c>
      <c r="B557" s="31">
        <v>287</v>
      </c>
      <c r="C557" s="21">
        <v>137</v>
      </c>
      <c r="D557" s="42">
        <v>0.477351916376307</v>
      </c>
      <c r="E557" s="21"/>
      <c r="G557" s="45"/>
    </row>
    <row r="558" spans="1:7" ht="19.5" customHeight="1">
      <c r="A558" s="32" t="s">
        <v>474</v>
      </c>
      <c r="B558" s="31">
        <v>81</v>
      </c>
      <c r="C558" s="21">
        <v>38</v>
      </c>
      <c r="D558" s="42">
        <v>0.469135802469136</v>
      </c>
      <c r="E558" s="21"/>
      <c r="G558" s="45"/>
    </row>
    <row r="559" spans="1:7" ht="19.5" customHeight="1">
      <c r="A559" s="32" t="s">
        <v>233</v>
      </c>
      <c r="B559" s="31"/>
      <c r="C559" s="21"/>
      <c r="D559" s="42"/>
      <c r="E559" s="21"/>
      <c r="G559" s="45"/>
    </row>
    <row r="560" spans="1:7" ht="19.5" customHeight="1">
      <c r="A560" s="32" t="s">
        <v>475</v>
      </c>
      <c r="B560" s="31"/>
      <c r="C560" s="21"/>
      <c r="D560" s="42"/>
      <c r="E560" s="21"/>
      <c r="G560" s="45"/>
    </row>
    <row r="561" spans="1:7" ht="19.5" customHeight="1">
      <c r="A561" s="32" t="s">
        <v>476</v>
      </c>
      <c r="B561" s="31"/>
      <c r="C561" s="21"/>
      <c r="D561" s="42"/>
      <c r="E561" s="21"/>
      <c r="G561" s="45"/>
    </row>
    <row r="562" spans="1:7" ht="19.5" customHeight="1">
      <c r="A562" s="32" t="s">
        <v>477</v>
      </c>
      <c r="B562" s="31"/>
      <c r="C562" s="21"/>
      <c r="D562" s="42"/>
      <c r="E562" s="21"/>
      <c r="G562" s="45"/>
    </row>
    <row r="563" spans="1:7" ht="19.5" customHeight="1">
      <c r="A563" s="32" t="s">
        <v>478</v>
      </c>
      <c r="B563" s="31"/>
      <c r="C563" s="21"/>
      <c r="D563" s="42"/>
      <c r="E563" s="21"/>
      <c r="G563" s="45"/>
    </row>
    <row r="564" spans="1:7" ht="19.5" customHeight="1">
      <c r="A564" s="32" t="s">
        <v>479</v>
      </c>
      <c r="B564" s="31"/>
      <c r="C564" s="21"/>
      <c r="D564" s="42"/>
      <c r="E564" s="21"/>
      <c r="G564" s="45"/>
    </row>
    <row r="565" spans="1:7" ht="19.5" customHeight="1">
      <c r="A565" s="33" t="s">
        <v>85</v>
      </c>
      <c r="B565" s="38">
        <f>SUM(B566:B575)</f>
        <v>453</v>
      </c>
      <c r="C565" s="44">
        <f>SUM(C566:C575)</f>
        <v>213</v>
      </c>
      <c r="D565" s="42">
        <v>0.470198675496689</v>
      </c>
      <c r="E565" s="21"/>
      <c r="G565" s="45"/>
    </row>
    <row r="566" spans="1:7" ht="19.5" customHeight="1">
      <c r="A566" s="32" t="s">
        <v>197</v>
      </c>
      <c r="B566" s="31">
        <v>203</v>
      </c>
      <c r="C566" s="21">
        <v>96</v>
      </c>
      <c r="D566" s="42">
        <v>0.472906403940887</v>
      </c>
      <c r="E566" s="21"/>
      <c r="G566" s="45"/>
    </row>
    <row r="567" spans="1:7" ht="19.5" customHeight="1">
      <c r="A567" s="32" t="s">
        <v>198</v>
      </c>
      <c r="B567" s="31"/>
      <c r="C567" s="21"/>
      <c r="D567" s="42"/>
      <c r="E567" s="21"/>
      <c r="G567" s="45"/>
    </row>
    <row r="568" spans="1:7" ht="19.5" customHeight="1">
      <c r="A568" s="32" t="s">
        <v>199</v>
      </c>
      <c r="B568" s="31"/>
      <c r="C568" s="21"/>
      <c r="D568" s="42"/>
      <c r="E568" s="21"/>
      <c r="G568" s="45"/>
    </row>
    <row r="569" spans="1:7" ht="19.5" customHeight="1">
      <c r="A569" s="32" t="s">
        <v>480</v>
      </c>
      <c r="B569" s="31"/>
      <c r="C569" s="21"/>
      <c r="D569" s="42"/>
      <c r="E569" s="21"/>
      <c r="G569" s="45"/>
    </row>
    <row r="570" spans="1:7" ht="19.5" customHeight="1">
      <c r="A570" s="32" t="s">
        <v>481</v>
      </c>
      <c r="B570" s="31">
        <v>115</v>
      </c>
      <c r="C570" s="21">
        <v>54</v>
      </c>
      <c r="D570" s="42">
        <v>0.469565217391304</v>
      </c>
      <c r="E570" s="21"/>
      <c r="G570" s="45"/>
    </row>
    <row r="571" spans="1:7" ht="19.5" customHeight="1">
      <c r="A571" s="32" t="s">
        <v>482</v>
      </c>
      <c r="B571" s="31">
        <v>3</v>
      </c>
      <c r="C571" s="21">
        <v>1</v>
      </c>
      <c r="D571" s="42">
        <v>0.333333333333333</v>
      </c>
      <c r="E571" s="21"/>
      <c r="G571" s="45"/>
    </row>
    <row r="572" spans="1:7" ht="19.5" customHeight="1">
      <c r="A572" s="32" t="s">
        <v>483</v>
      </c>
      <c r="B572" s="31">
        <v>65</v>
      </c>
      <c r="C572" s="21">
        <v>31</v>
      </c>
      <c r="D572" s="42">
        <v>0.476923076923077</v>
      </c>
      <c r="E572" s="21"/>
      <c r="G572" s="45"/>
    </row>
    <row r="573" spans="1:7" ht="19.5" customHeight="1">
      <c r="A573" s="32" t="s">
        <v>484</v>
      </c>
      <c r="B573" s="31">
        <v>59</v>
      </c>
      <c r="C573" s="21">
        <v>28</v>
      </c>
      <c r="D573" s="42">
        <v>0.474576271186441</v>
      </c>
      <c r="E573" s="21"/>
      <c r="G573" s="45"/>
    </row>
    <row r="574" spans="1:7" ht="19.5" customHeight="1">
      <c r="A574" s="32" t="s">
        <v>485</v>
      </c>
      <c r="B574" s="31"/>
      <c r="C574" s="21"/>
      <c r="D574" s="42"/>
      <c r="E574" s="21"/>
      <c r="G574" s="45"/>
    </row>
    <row r="575" spans="1:7" ht="19.5" customHeight="1">
      <c r="A575" s="32" t="s">
        <v>486</v>
      </c>
      <c r="B575" s="31">
        <v>8</v>
      </c>
      <c r="C575" s="21">
        <v>3</v>
      </c>
      <c r="D575" s="42">
        <v>0.375</v>
      </c>
      <c r="E575" s="21"/>
      <c r="G575" s="45"/>
    </row>
    <row r="576" spans="1:7" ht="19.5" customHeight="1">
      <c r="A576" s="33" t="s">
        <v>86</v>
      </c>
      <c r="B576" s="38">
        <f>SUM(B577:B583)</f>
        <v>610</v>
      </c>
      <c r="C576" s="44">
        <f>SUM(C577:C583)</f>
        <v>490</v>
      </c>
      <c r="D576" s="42">
        <v>0.80327868852459</v>
      </c>
      <c r="E576" s="21"/>
      <c r="G576" s="45"/>
    </row>
    <row r="577" spans="1:7" ht="19.5" customHeight="1">
      <c r="A577" s="32" t="s">
        <v>487</v>
      </c>
      <c r="B577" s="31"/>
      <c r="C577" s="21"/>
      <c r="D577" s="42"/>
      <c r="E577" s="21"/>
      <c r="G577" s="45"/>
    </row>
    <row r="578" spans="1:7" ht="19.5" customHeight="1">
      <c r="A578" s="32" t="s">
        <v>488</v>
      </c>
      <c r="B578" s="31"/>
      <c r="C578" s="21"/>
      <c r="D578" s="42"/>
      <c r="E578" s="21"/>
      <c r="G578" s="45"/>
    </row>
    <row r="579" spans="1:7" ht="19.5" customHeight="1">
      <c r="A579" s="32" t="s">
        <v>489</v>
      </c>
      <c r="B579" s="31"/>
      <c r="C579" s="21"/>
      <c r="D579" s="42"/>
      <c r="E579" s="21"/>
      <c r="G579" s="45"/>
    </row>
    <row r="580" spans="1:7" ht="19.5" customHeight="1">
      <c r="A580" s="32" t="s">
        <v>490</v>
      </c>
      <c r="B580" s="31"/>
      <c r="C580" s="21"/>
      <c r="D580" s="42"/>
      <c r="E580" s="21"/>
      <c r="G580" s="45"/>
    </row>
    <row r="581" spans="1:7" ht="19.5" customHeight="1">
      <c r="A581" s="32" t="s">
        <v>491</v>
      </c>
      <c r="B581" s="31">
        <v>69</v>
      </c>
      <c r="C581" s="21">
        <v>32</v>
      </c>
      <c r="D581" s="42">
        <v>0.463768115942029</v>
      </c>
      <c r="E581" s="21"/>
      <c r="G581" s="45"/>
    </row>
    <row r="582" spans="1:7" ht="19.5" customHeight="1">
      <c r="A582" s="32" t="s">
        <v>998</v>
      </c>
      <c r="B582" s="31">
        <v>541</v>
      </c>
      <c r="C582" s="21">
        <v>458</v>
      </c>
      <c r="D582" s="42">
        <v>0.846580406654344</v>
      </c>
      <c r="E582" s="21"/>
      <c r="G582" s="45"/>
    </row>
    <row r="583" spans="1:7" ht="19.5" customHeight="1">
      <c r="A583" s="32" t="s">
        <v>492</v>
      </c>
      <c r="B583" s="31"/>
      <c r="C583" s="21"/>
      <c r="D583" s="42"/>
      <c r="E583" s="21"/>
      <c r="G583" s="45"/>
    </row>
    <row r="584" spans="1:7" ht="19.5" customHeight="1">
      <c r="A584" s="33" t="s">
        <v>87</v>
      </c>
      <c r="B584" s="38">
        <f>SUM(B585:B589)</f>
        <v>8067</v>
      </c>
      <c r="C584" s="44">
        <f>SUM(C585:C589)</f>
        <v>2353</v>
      </c>
      <c r="D584" s="42">
        <v>0.291682161894137</v>
      </c>
      <c r="E584" s="21"/>
      <c r="G584" s="45"/>
    </row>
    <row r="585" spans="1:7" ht="19.5" customHeight="1">
      <c r="A585" s="32" t="s">
        <v>493</v>
      </c>
      <c r="B585" s="31">
        <v>3454</v>
      </c>
      <c r="C585" s="21">
        <v>1150</v>
      </c>
      <c r="D585" s="42">
        <v>0.3329473074696</v>
      </c>
      <c r="E585" s="21"/>
      <c r="G585" s="45"/>
    </row>
    <row r="586" spans="1:7" ht="19.5" customHeight="1">
      <c r="A586" s="32" t="s">
        <v>494</v>
      </c>
      <c r="B586" s="31">
        <v>4518</v>
      </c>
      <c r="C586" s="21">
        <v>1158</v>
      </c>
      <c r="D586" s="42">
        <v>0.256308100929615</v>
      </c>
      <c r="E586" s="21"/>
      <c r="G586" s="45"/>
    </row>
    <row r="587" spans="1:7" ht="19.5" customHeight="1">
      <c r="A587" s="32" t="s">
        <v>495</v>
      </c>
      <c r="B587" s="31">
        <v>95</v>
      </c>
      <c r="C587" s="21">
        <v>45</v>
      </c>
      <c r="D587" s="42">
        <v>0.473684210526316</v>
      </c>
      <c r="E587" s="21"/>
      <c r="G587" s="45"/>
    </row>
    <row r="588" spans="1:7" ht="19.5" customHeight="1">
      <c r="A588" s="32" t="s">
        <v>496</v>
      </c>
      <c r="B588" s="31"/>
      <c r="C588" s="21"/>
      <c r="D588" s="42"/>
      <c r="E588" s="21"/>
      <c r="G588" s="45"/>
    </row>
    <row r="589" spans="1:7" ht="19.5" customHeight="1">
      <c r="A589" s="32" t="s">
        <v>497</v>
      </c>
      <c r="B589" s="31"/>
      <c r="C589" s="21"/>
      <c r="D589" s="42"/>
      <c r="E589" s="21"/>
      <c r="G589" s="45"/>
    </row>
    <row r="590" spans="1:7" ht="19.5" customHeight="1">
      <c r="A590" s="33" t="s">
        <v>88</v>
      </c>
      <c r="B590" s="38">
        <f>SUM(B591:B593)</f>
        <v>0</v>
      </c>
      <c r="C590" s="44">
        <f>SUM(C591:C593)</f>
        <v>0</v>
      </c>
      <c r="D590" s="42"/>
      <c r="E590" s="21"/>
      <c r="G590" s="45"/>
    </row>
    <row r="591" spans="1:7" ht="19.5" customHeight="1">
      <c r="A591" s="32" t="s">
        <v>498</v>
      </c>
      <c r="B591" s="31"/>
      <c r="C591" s="21"/>
      <c r="D591" s="42"/>
      <c r="E591" s="21"/>
      <c r="G591" s="45"/>
    </row>
    <row r="592" spans="1:7" ht="19.5" customHeight="1">
      <c r="A592" s="32" t="s">
        <v>499</v>
      </c>
      <c r="B592" s="31"/>
      <c r="C592" s="21"/>
      <c r="D592" s="42"/>
      <c r="E592" s="21"/>
      <c r="G592" s="45"/>
    </row>
    <row r="593" spans="1:7" ht="19.5" customHeight="1">
      <c r="A593" s="32" t="s">
        <v>500</v>
      </c>
      <c r="B593" s="31"/>
      <c r="C593" s="21"/>
      <c r="D593" s="42"/>
      <c r="E593" s="21"/>
      <c r="G593" s="45"/>
    </row>
    <row r="594" spans="1:7" ht="19.5" customHeight="1">
      <c r="A594" s="33" t="s">
        <v>89</v>
      </c>
      <c r="B594" s="38">
        <f>SUM(B595:B604)</f>
        <v>3378</v>
      </c>
      <c r="C594" s="44">
        <f>SUM(C595:C604)</f>
        <v>1313</v>
      </c>
      <c r="D594" s="42">
        <v>0.388691533451747</v>
      </c>
      <c r="E594" s="21"/>
      <c r="G594" s="45"/>
    </row>
    <row r="595" spans="1:7" ht="19.5" customHeight="1">
      <c r="A595" s="32" t="s">
        <v>999</v>
      </c>
      <c r="B595" s="31">
        <v>8</v>
      </c>
      <c r="C595" s="21">
        <v>3</v>
      </c>
      <c r="D595" s="42">
        <v>0.375</v>
      </c>
      <c r="E595" s="21"/>
      <c r="G595" s="45"/>
    </row>
    <row r="596" spans="1:7" ht="19.5" customHeight="1">
      <c r="A596" s="32" t="s">
        <v>501</v>
      </c>
      <c r="B596" s="31">
        <v>10</v>
      </c>
      <c r="C596" s="21">
        <v>4</v>
      </c>
      <c r="D596" s="42">
        <v>0.4</v>
      </c>
      <c r="E596" s="21"/>
      <c r="G596" s="45"/>
    </row>
    <row r="597" spans="1:7" ht="19.5" customHeight="1">
      <c r="A597" s="32" t="s">
        <v>502</v>
      </c>
      <c r="B597" s="31">
        <v>1009</v>
      </c>
      <c r="C597" s="21">
        <v>482</v>
      </c>
      <c r="D597" s="42">
        <v>0.477700693756194</v>
      </c>
      <c r="E597" s="21"/>
      <c r="G597" s="45"/>
    </row>
    <row r="598" spans="1:7" ht="19.5" customHeight="1">
      <c r="A598" s="32" t="s">
        <v>503</v>
      </c>
      <c r="B598" s="31">
        <v>1228</v>
      </c>
      <c r="C598" s="21">
        <v>386</v>
      </c>
      <c r="D598" s="42">
        <v>0.314332247557003</v>
      </c>
      <c r="E598" s="21"/>
      <c r="G598" s="45"/>
    </row>
    <row r="599" spans="1:7" ht="19.5" customHeight="1">
      <c r="A599" s="32" t="s">
        <v>504</v>
      </c>
      <c r="B599" s="31"/>
      <c r="C599" s="21"/>
      <c r="D599" s="42"/>
      <c r="E599" s="21"/>
      <c r="G599" s="45"/>
    </row>
    <row r="600" spans="1:7" ht="19.5" customHeight="1">
      <c r="A600" s="32" t="s">
        <v>505</v>
      </c>
      <c r="B600" s="31"/>
      <c r="C600" s="21"/>
      <c r="D600" s="42"/>
      <c r="E600" s="21"/>
      <c r="G600" s="45"/>
    </row>
    <row r="601" spans="1:7" ht="19.5" customHeight="1">
      <c r="A601" s="32" t="s">
        <v>506</v>
      </c>
      <c r="B601" s="31">
        <v>882</v>
      </c>
      <c r="C601" s="21">
        <v>424</v>
      </c>
      <c r="D601" s="42">
        <v>0.480725623582766</v>
      </c>
      <c r="E601" s="21"/>
      <c r="G601" s="45"/>
    </row>
    <row r="602" spans="1:7" ht="19.5" customHeight="1">
      <c r="A602" s="32" t="s">
        <v>507</v>
      </c>
      <c r="B602" s="31"/>
      <c r="C602" s="21"/>
      <c r="D602" s="42"/>
      <c r="E602" s="21"/>
      <c r="G602" s="45"/>
    </row>
    <row r="603" spans="1:7" ht="19.5" customHeight="1">
      <c r="A603" s="32" t="s">
        <v>1000</v>
      </c>
      <c r="B603" s="31"/>
      <c r="C603" s="21"/>
      <c r="D603" s="42"/>
      <c r="E603" s="21"/>
      <c r="G603" s="45"/>
    </row>
    <row r="604" spans="1:7" ht="19.5" customHeight="1">
      <c r="A604" s="32" t="s">
        <v>508</v>
      </c>
      <c r="B604" s="31">
        <v>241</v>
      </c>
      <c r="C604" s="21">
        <v>14</v>
      </c>
      <c r="D604" s="42">
        <v>0.0580912863070539</v>
      </c>
      <c r="E604" s="21"/>
      <c r="G604" s="45"/>
    </row>
    <row r="605" spans="1:7" ht="19.5" customHeight="1">
      <c r="A605" s="33" t="s">
        <v>90</v>
      </c>
      <c r="B605" s="38">
        <f>SUM(B606:B612)</f>
        <v>331</v>
      </c>
      <c r="C605" s="44">
        <f>SUM(C606:C612)</f>
        <v>156</v>
      </c>
      <c r="D605" s="42">
        <v>0.471299093655589</v>
      </c>
      <c r="E605" s="21"/>
      <c r="G605" s="45"/>
    </row>
    <row r="606" spans="1:7" ht="19.5" customHeight="1">
      <c r="A606" s="32" t="s">
        <v>509</v>
      </c>
      <c r="B606" s="31">
        <v>261</v>
      </c>
      <c r="C606" s="21">
        <v>124</v>
      </c>
      <c r="D606" s="42">
        <v>0.475095785440613</v>
      </c>
      <c r="E606" s="21"/>
      <c r="G606" s="45"/>
    </row>
    <row r="607" spans="1:7" ht="19.5" customHeight="1">
      <c r="A607" s="32" t="s">
        <v>510</v>
      </c>
      <c r="B607" s="31">
        <v>1</v>
      </c>
      <c r="C607" s="21"/>
      <c r="D607" s="42">
        <v>0</v>
      </c>
      <c r="E607" s="21"/>
      <c r="G607" s="45"/>
    </row>
    <row r="608" spans="1:7" ht="19.5" customHeight="1">
      <c r="A608" s="32" t="s">
        <v>511</v>
      </c>
      <c r="B608" s="31"/>
      <c r="C608" s="21"/>
      <c r="D608" s="42"/>
      <c r="E608" s="21"/>
      <c r="G608" s="45"/>
    </row>
    <row r="609" spans="1:7" ht="19.5" customHeight="1">
      <c r="A609" s="32" t="s">
        <v>512</v>
      </c>
      <c r="B609" s="31"/>
      <c r="C609" s="21"/>
      <c r="D609" s="42"/>
      <c r="E609" s="21"/>
      <c r="G609" s="45"/>
    </row>
    <row r="610" spans="1:7" ht="19.5" customHeight="1">
      <c r="A610" s="32" t="s">
        <v>513</v>
      </c>
      <c r="B610" s="31">
        <v>14</v>
      </c>
      <c r="C610" s="21">
        <v>6</v>
      </c>
      <c r="D610" s="42">
        <v>0.428571428571429</v>
      </c>
      <c r="E610" s="21"/>
      <c r="G610" s="45"/>
    </row>
    <row r="611" spans="1:7" ht="19.5" customHeight="1">
      <c r="A611" s="32" t="s">
        <v>514</v>
      </c>
      <c r="B611" s="31"/>
      <c r="C611" s="21"/>
      <c r="D611" s="42"/>
      <c r="E611" s="21"/>
      <c r="G611" s="45"/>
    </row>
    <row r="612" spans="1:7" ht="19.5" customHeight="1">
      <c r="A612" s="32" t="s">
        <v>515</v>
      </c>
      <c r="B612" s="31">
        <v>55</v>
      </c>
      <c r="C612" s="21">
        <v>26</v>
      </c>
      <c r="D612" s="42">
        <v>0.472727272727273</v>
      </c>
      <c r="E612" s="21"/>
      <c r="G612" s="45"/>
    </row>
    <row r="613" spans="1:7" ht="19.5" customHeight="1">
      <c r="A613" s="33" t="s">
        <v>91</v>
      </c>
      <c r="B613" s="38">
        <f>SUM(B614:B618)</f>
        <v>25</v>
      </c>
      <c r="C613" s="44">
        <f>SUM(C614:C618)</f>
        <v>11</v>
      </c>
      <c r="D613" s="42">
        <v>0.44</v>
      </c>
      <c r="E613" s="21"/>
      <c r="G613" s="45"/>
    </row>
    <row r="614" spans="1:7" ht="19.5" customHeight="1">
      <c r="A614" s="32" t="s">
        <v>516</v>
      </c>
      <c r="B614" s="31">
        <v>22</v>
      </c>
      <c r="C614" s="21">
        <v>10</v>
      </c>
      <c r="D614" s="42">
        <v>0.454545454545455</v>
      </c>
      <c r="E614" s="21"/>
      <c r="G614" s="45"/>
    </row>
    <row r="615" spans="1:7" ht="19.5" customHeight="1">
      <c r="A615" s="32" t="s">
        <v>517</v>
      </c>
      <c r="B615" s="31"/>
      <c r="C615" s="21"/>
      <c r="D615" s="42"/>
      <c r="E615" s="21"/>
      <c r="G615" s="45"/>
    </row>
    <row r="616" spans="1:7" ht="19.5" customHeight="1">
      <c r="A616" s="32" t="s">
        <v>518</v>
      </c>
      <c r="B616" s="31"/>
      <c r="C616" s="21"/>
      <c r="D616" s="42"/>
      <c r="E616" s="21"/>
      <c r="G616" s="45"/>
    </row>
    <row r="617" spans="1:7" ht="19.5" customHeight="1">
      <c r="A617" s="32" t="s">
        <v>1001</v>
      </c>
      <c r="B617" s="31">
        <v>3</v>
      </c>
      <c r="C617" s="21">
        <v>1</v>
      </c>
      <c r="D617" s="42">
        <v>0.333333333333333</v>
      </c>
      <c r="E617" s="21"/>
      <c r="G617" s="45"/>
    </row>
    <row r="618" spans="1:7" ht="19.5" customHeight="1">
      <c r="A618" s="32" t="s">
        <v>519</v>
      </c>
      <c r="B618" s="31"/>
      <c r="C618" s="21"/>
      <c r="D618" s="42"/>
      <c r="E618" s="21"/>
      <c r="G618" s="45"/>
    </row>
    <row r="619" spans="1:7" ht="19.5" customHeight="1">
      <c r="A619" s="33" t="s">
        <v>92</v>
      </c>
      <c r="B619" s="38">
        <f>SUM(B620:B625)</f>
        <v>230</v>
      </c>
      <c r="C619" s="44">
        <f>SUM(C620:C625)</f>
        <v>107</v>
      </c>
      <c r="D619" s="42">
        <v>0.465217391304348</v>
      </c>
      <c r="E619" s="21"/>
      <c r="G619" s="45"/>
    </row>
    <row r="620" spans="1:7" ht="19.5" customHeight="1">
      <c r="A620" s="32" t="s">
        <v>520</v>
      </c>
      <c r="B620" s="31">
        <v>51</v>
      </c>
      <c r="C620" s="21">
        <v>24</v>
      </c>
      <c r="D620" s="42">
        <v>0.470588235294118</v>
      </c>
      <c r="E620" s="21"/>
      <c r="G620" s="45"/>
    </row>
    <row r="621" spans="1:7" ht="19.5" customHeight="1">
      <c r="A621" s="32" t="s">
        <v>521</v>
      </c>
      <c r="B621" s="31">
        <v>73</v>
      </c>
      <c r="C621" s="21">
        <v>34</v>
      </c>
      <c r="D621" s="42">
        <v>0.465753424657534</v>
      </c>
      <c r="E621" s="21"/>
      <c r="G621" s="45"/>
    </row>
    <row r="622" spans="1:7" ht="19.5" customHeight="1">
      <c r="A622" s="32" t="s">
        <v>522</v>
      </c>
      <c r="B622" s="31"/>
      <c r="C622" s="21"/>
      <c r="D622" s="42"/>
      <c r="E622" s="21"/>
      <c r="G622" s="45"/>
    </row>
    <row r="623" spans="1:7" ht="19.5" customHeight="1">
      <c r="A623" s="32" t="s">
        <v>523</v>
      </c>
      <c r="B623" s="31">
        <v>23</v>
      </c>
      <c r="C623" s="21">
        <v>10</v>
      </c>
      <c r="D623" s="42">
        <v>0.434782608695652</v>
      </c>
      <c r="E623" s="21"/>
      <c r="G623" s="45"/>
    </row>
    <row r="624" spans="1:7" ht="19.5" customHeight="1">
      <c r="A624" s="32" t="s">
        <v>524</v>
      </c>
      <c r="B624" s="31">
        <v>83</v>
      </c>
      <c r="C624" s="21">
        <v>39</v>
      </c>
      <c r="D624" s="42">
        <v>0.469879518072289</v>
      </c>
      <c r="E624" s="21"/>
      <c r="G624" s="45"/>
    </row>
    <row r="625" spans="1:7" ht="19.5" customHeight="1">
      <c r="A625" s="32" t="s">
        <v>525</v>
      </c>
      <c r="B625" s="31"/>
      <c r="C625" s="21"/>
      <c r="D625" s="42"/>
      <c r="E625" s="21"/>
      <c r="G625" s="45"/>
    </row>
    <row r="626" spans="1:7" ht="19.5" customHeight="1">
      <c r="A626" s="33" t="s">
        <v>93</v>
      </c>
      <c r="B626" s="38">
        <f>SUM(B627:B633)</f>
        <v>216</v>
      </c>
      <c r="C626" s="44">
        <f>SUM(C627:C633)</f>
        <v>90</v>
      </c>
      <c r="D626" s="42">
        <v>0.416666666666667</v>
      </c>
      <c r="E626" s="21"/>
      <c r="G626" s="45"/>
    </row>
    <row r="627" spans="1:7" ht="19.5" customHeight="1">
      <c r="A627" s="32" t="s">
        <v>197</v>
      </c>
      <c r="B627" s="31">
        <v>70</v>
      </c>
      <c r="C627" s="21">
        <v>33</v>
      </c>
      <c r="D627" s="42">
        <v>0.471428571428571</v>
      </c>
      <c r="E627" s="21"/>
      <c r="G627" s="45"/>
    </row>
    <row r="628" spans="1:7" ht="19.5" customHeight="1">
      <c r="A628" s="32" t="s">
        <v>198</v>
      </c>
      <c r="B628" s="31"/>
      <c r="C628" s="21"/>
      <c r="D628" s="42"/>
      <c r="E628" s="21"/>
      <c r="G628" s="45"/>
    </row>
    <row r="629" spans="1:7" ht="19.5" customHeight="1">
      <c r="A629" s="32" t="s">
        <v>199</v>
      </c>
      <c r="B629" s="31"/>
      <c r="C629" s="21"/>
      <c r="D629" s="42"/>
      <c r="E629" s="21"/>
      <c r="G629" s="45"/>
    </row>
    <row r="630" spans="1:7" ht="19.5" customHeight="1">
      <c r="A630" s="32" t="s">
        <v>526</v>
      </c>
      <c r="B630" s="31">
        <v>15</v>
      </c>
      <c r="C630" s="21">
        <v>7</v>
      </c>
      <c r="D630" s="42">
        <v>0.466666666666667</v>
      </c>
      <c r="E630" s="21"/>
      <c r="G630" s="45"/>
    </row>
    <row r="631" spans="1:7" ht="19.5" customHeight="1">
      <c r="A631" s="32" t="s">
        <v>527</v>
      </c>
      <c r="B631" s="31">
        <v>2</v>
      </c>
      <c r="C631" s="21">
        <v>2</v>
      </c>
      <c r="D631" s="42">
        <v>1</v>
      </c>
      <c r="E631" s="21"/>
      <c r="G631" s="45"/>
    </row>
    <row r="632" spans="1:7" ht="19.5" customHeight="1">
      <c r="A632" s="32" t="s">
        <v>528</v>
      </c>
      <c r="B632" s="31"/>
      <c r="C632" s="21"/>
      <c r="D632" s="42"/>
      <c r="E632" s="21"/>
      <c r="G632" s="45"/>
    </row>
    <row r="633" spans="1:7" ht="19.5" customHeight="1">
      <c r="A633" s="32" t="s">
        <v>529</v>
      </c>
      <c r="B633" s="31">
        <v>129</v>
      </c>
      <c r="C633" s="21">
        <v>48</v>
      </c>
      <c r="D633" s="42">
        <v>0.372093023255814</v>
      </c>
      <c r="E633" s="21"/>
      <c r="G633" s="45"/>
    </row>
    <row r="634" spans="1:7" ht="19.5" customHeight="1">
      <c r="A634" s="33" t="s">
        <v>94</v>
      </c>
      <c r="B634" s="38">
        <f>SUM(B635:B638)</f>
        <v>164</v>
      </c>
      <c r="C634" s="44">
        <f>SUM(C635:C638)</f>
        <v>77</v>
      </c>
      <c r="D634" s="42">
        <v>0.469512195121951</v>
      </c>
      <c r="E634" s="21"/>
      <c r="G634" s="45"/>
    </row>
    <row r="635" spans="1:7" ht="19.5" customHeight="1">
      <c r="A635" s="32" t="s">
        <v>530</v>
      </c>
      <c r="B635" s="31">
        <v>105</v>
      </c>
      <c r="C635" s="21"/>
      <c r="D635" s="42">
        <v>0</v>
      </c>
      <c r="E635" s="21"/>
      <c r="G635" s="45"/>
    </row>
    <row r="636" spans="1:7" ht="19.5" customHeight="1">
      <c r="A636" s="32" t="s">
        <v>531</v>
      </c>
      <c r="B636" s="31">
        <v>20</v>
      </c>
      <c r="C636" s="21">
        <v>9</v>
      </c>
      <c r="D636" s="42">
        <v>0.45</v>
      </c>
      <c r="E636" s="21"/>
      <c r="G636" s="45"/>
    </row>
    <row r="637" spans="1:7" ht="19.5" customHeight="1">
      <c r="A637" s="32" t="s">
        <v>532</v>
      </c>
      <c r="B637" s="31"/>
      <c r="C637" s="21"/>
      <c r="D637" s="42"/>
      <c r="E637" s="21"/>
      <c r="G637" s="45"/>
    </row>
    <row r="638" spans="1:7" ht="19.5" customHeight="1">
      <c r="A638" s="32" t="s">
        <v>533</v>
      </c>
      <c r="B638" s="31">
        <v>39</v>
      </c>
      <c r="C638" s="21">
        <v>68</v>
      </c>
      <c r="D638" s="42">
        <v>1.74358974358974</v>
      </c>
      <c r="E638" s="21"/>
      <c r="G638" s="45"/>
    </row>
    <row r="639" spans="1:7" ht="19.5" customHeight="1">
      <c r="A639" s="33" t="s">
        <v>95</v>
      </c>
      <c r="B639" s="38">
        <f>SUM(B640:B643)</f>
        <v>2</v>
      </c>
      <c r="C639" s="44">
        <f>SUM(C640:C643)</f>
        <v>1</v>
      </c>
      <c r="D639" s="42">
        <v>0.5</v>
      </c>
      <c r="E639" s="21"/>
      <c r="G639" s="45"/>
    </row>
    <row r="640" spans="1:7" ht="19.5" customHeight="1">
      <c r="A640" s="32" t="s">
        <v>197</v>
      </c>
      <c r="B640" s="31"/>
      <c r="C640" s="21">
        <v>1</v>
      </c>
      <c r="D640" s="42"/>
      <c r="E640" s="21"/>
      <c r="G640" s="45"/>
    </row>
    <row r="641" spans="1:7" ht="19.5" customHeight="1">
      <c r="A641" s="32" t="s">
        <v>198</v>
      </c>
      <c r="B641" s="31">
        <v>2</v>
      </c>
      <c r="C641" s="21"/>
      <c r="D641" s="42">
        <v>0</v>
      </c>
      <c r="E641" s="21"/>
      <c r="G641" s="45"/>
    </row>
    <row r="642" spans="1:7" ht="19.5" customHeight="1">
      <c r="A642" s="32" t="s">
        <v>199</v>
      </c>
      <c r="B642" s="31"/>
      <c r="C642" s="21"/>
      <c r="D642" s="42"/>
      <c r="E642" s="21"/>
      <c r="G642" s="45"/>
    </row>
    <row r="643" spans="1:7" ht="19.5" customHeight="1">
      <c r="A643" s="32" t="s">
        <v>534</v>
      </c>
      <c r="B643" s="31"/>
      <c r="C643" s="21"/>
      <c r="D643" s="42"/>
      <c r="E643" s="21"/>
      <c r="G643" s="45"/>
    </row>
    <row r="644" spans="1:7" ht="19.5" customHeight="1">
      <c r="A644" s="33" t="s">
        <v>1002</v>
      </c>
      <c r="B644" s="38">
        <f>SUM(B645:B646)</f>
        <v>1955</v>
      </c>
      <c r="C644" s="44">
        <f>SUM(C645:C646)</f>
        <v>904</v>
      </c>
      <c r="D644" s="42">
        <v>0.462404092071611</v>
      </c>
      <c r="E644" s="21"/>
      <c r="G644" s="45"/>
    </row>
    <row r="645" spans="1:7" ht="19.5" customHeight="1">
      <c r="A645" s="32" t="s">
        <v>1003</v>
      </c>
      <c r="B645" s="31">
        <v>874</v>
      </c>
      <c r="C645" s="21">
        <v>417</v>
      </c>
      <c r="D645" s="42">
        <v>0.477116704805492</v>
      </c>
      <c r="E645" s="21"/>
      <c r="G645" s="45"/>
    </row>
    <row r="646" spans="1:7" ht="19.5" customHeight="1">
      <c r="A646" s="32" t="s">
        <v>535</v>
      </c>
      <c r="B646" s="31">
        <v>1081</v>
      </c>
      <c r="C646" s="21">
        <v>487</v>
      </c>
      <c r="D646" s="42">
        <v>0.450508788159112</v>
      </c>
      <c r="E646" s="21"/>
      <c r="G646" s="45"/>
    </row>
    <row r="647" spans="1:7" ht="19.5" customHeight="1">
      <c r="A647" s="33" t="s">
        <v>1004</v>
      </c>
      <c r="B647" s="38">
        <f>SUM(B648:B649)</f>
        <v>150</v>
      </c>
      <c r="C647" s="44">
        <f>SUM(C648:C649)</f>
        <v>71</v>
      </c>
      <c r="D647" s="42">
        <v>0.473333333333333</v>
      </c>
      <c r="E647" s="21"/>
      <c r="G647" s="45"/>
    </row>
    <row r="648" spans="1:7" ht="19.5" customHeight="1">
      <c r="A648" s="32" t="s">
        <v>1005</v>
      </c>
      <c r="B648" s="31">
        <v>110</v>
      </c>
      <c r="C648" s="21">
        <v>52</v>
      </c>
      <c r="D648" s="42">
        <v>0.472727272727273</v>
      </c>
      <c r="E648" s="21"/>
      <c r="G648" s="45"/>
    </row>
    <row r="649" spans="1:7" ht="19.5" customHeight="1">
      <c r="A649" s="32" t="s">
        <v>1006</v>
      </c>
      <c r="B649" s="31">
        <v>40</v>
      </c>
      <c r="C649" s="21">
        <v>19</v>
      </c>
      <c r="D649" s="42">
        <v>0.475</v>
      </c>
      <c r="E649" s="21"/>
      <c r="G649" s="45"/>
    </row>
    <row r="650" spans="1:7" ht="19.5" customHeight="1">
      <c r="A650" s="33" t="s">
        <v>1007</v>
      </c>
      <c r="B650" s="38">
        <f>SUM(B651:B652)</f>
        <v>97</v>
      </c>
      <c r="C650" s="44">
        <f>SUM(C651:C652)</f>
        <v>1872</v>
      </c>
      <c r="D650" s="42">
        <v>19.2989690721649</v>
      </c>
      <c r="E650" s="21"/>
      <c r="G650" s="45"/>
    </row>
    <row r="651" spans="1:7" ht="19.5" customHeight="1">
      <c r="A651" s="32" t="s">
        <v>1008</v>
      </c>
      <c r="B651" s="31"/>
      <c r="C651" s="21">
        <v>800</v>
      </c>
      <c r="D651" s="42"/>
      <c r="E651" s="21"/>
      <c r="G651" s="45"/>
    </row>
    <row r="652" spans="1:7" ht="19.5" customHeight="1">
      <c r="A652" s="32" t="s">
        <v>1009</v>
      </c>
      <c r="B652" s="31">
        <v>97</v>
      </c>
      <c r="C652" s="21">
        <v>1072</v>
      </c>
      <c r="D652" s="42">
        <v>11.0515463917526</v>
      </c>
      <c r="E652" s="21"/>
      <c r="G652" s="45"/>
    </row>
    <row r="653" spans="1:7" ht="19.5" customHeight="1">
      <c r="A653" s="33" t="s">
        <v>96</v>
      </c>
      <c r="B653" s="38">
        <f>SUM(B654:B655)</f>
        <v>0</v>
      </c>
      <c r="C653" s="44">
        <f>SUM(C654:C655)</f>
        <v>0</v>
      </c>
      <c r="D653" s="42"/>
      <c r="E653" s="21"/>
      <c r="G653" s="45"/>
    </row>
    <row r="654" spans="1:7" ht="19.5" customHeight="1">
      <c r="A654" s="32" t="s">
        <v>536</v>
      </c>
      <c r="B654" s="31"/>
      <c r="C654" s="21"/>
      <c r="D654" s="42"/>
      <c r="E654" s="21"/>
      <c r="G654" s="45"/>
    </row>
    <row r="655" spans="1:7" ht="19.5" customHeight="1">
      <c r="A655" s="32" t="s">
        <v>537</v>
      </c>
      <c r="B655" s="31"/>
      <c r="C655" s="21"/>
      <c r="D655" s="42"/>
      <c r="E655" s="21"/>
      <c r="G655" s="45"/>
    </row>
    <row r="656" spans="1:7" ht="19.5" customHeight="1">
      <c r="A656" s="30" t="s">
        <v>1103</v>
      </c>
      <c r="B656" s="38">
        <f>SUM(B657:B658)</f>
        <v>400</v>
      </c>
      <c r="C656" s="44">
        <f>SUM(C657:C658)</f>
        <v>191</v>
      </c>
      <c r="D656" s="42">
        <v>0.4775</v>
      </c>
      <c r="E656" s="21"/>
      <c r="G656" s="45"/>
    </row>
    <row r="657" spans="1:7" ht="19.5" customHeight="1">
      <c r="A657" s="32" t="s">
        <v>1010</v>
      </c>
      <c r="B657" s="31">
        <v>247</v>
      </c>
      <c r="C657" s="21">
        <v>118</v>
      </c>
      <c r="D657" s="42">
        <v>0.477732793522267</v>
      </c>
      <c r="E657" s="21"/>
      <c r="G657" s="45"/>
    </row>
    <row r="658" spans="1:7" ht="19.5" customHeight="1">
      <c r="A658" s="32" t="s">
        <v>1011</v>
      </c>
      <c r="B658" s="31">
        <v>153</v>
      </c>
      <c r="C658" s="21">
        <v>73</v>
      </c>
      <c r="D658" s="42">
        <v>0.477124183006536</v>
      </c>
      <c r="E658" s="21"/>
      <c r="G658" s="45"/>
    </row>
    <row r="659" spans="1:7" ht="19.5" customHeight="1">
      <c r="A659" s="33" t="s">
        <v>97</v>
      </c>
      <c r="B659" s="38">
        <f>B660</f>
        <v>669</v>
      </c>
      <c r="C659" s="44">
        <f>C660</f>
        <v>300</v>
      </c>
      <c r="D659" s="42">
        <v>0.448430493273543</v>
      </c>
      <c r="E659" s="21"/>
      <c r="G659" s="45"/>
    </row>
    <row r="660" spans="1:7" ht="19.5" customHeight="1">
      <c r="A660" s="32" t="s">
        <v>1012</v>
      </c>
      <c r="B660" s="31">
        <v>669</v>
      </c>
      <c r="C660" s="21">
        <v>300</v>
      </c>
      <c r="D660" s="42">
        <v>0.448430493273543</v>
      </c>
      <c r="E660" s="21"/>
      <c r="G660" s="45"/>
    </row>
    <row r="661" spans="1:7" ht="19.5" customHeight="1">
      <c r="A661" s="29" t="s">
        <v>1013</v>
      </c>
      <c r="B661" s="41">
        <f>B662+B667+B680+B684+B696+B706+B709+B713+B723</f>
        <v>10386</v>
      </c>
      <c r="C661" s="50">
        <f>C662+C667+C680+C684+C696+C706+C709+C713+C723</f>
        <v>4925</v>
      </c>
      <c r="D661" s="42">
        <v>0.47419603312151</v>
      </c>
      <c r="E661" s="21"/>
      <c r="G661" s="45"/>
    </row>
    <row r="662" spans="1:7" ht="19.5" customHeight="1">
      <c r="A662" s="33" t="s">
        <v>1014</v>
      </c>
      <c r="B662" s="38">
        <f>SUM(B663:B666)</f>
        <v>84</v>
      </c>
      <c r="C662" s="44">
        <f>SUM(C663:C666)</f>
        <v>40</v>
      </c>
      <c r="D662" s="42">
        <v>0.476190476190476</v>
      </c>
      <c r="E662" s="21"/>
      <c r="G662" s="45"/>
    </row>
    <row r="663" spans="1:7" ht="19.5" customHeight="1">
      <c r="A663" s="32" t="s">
        <v>197</v>
      </c>
      <c r="B663" s="31">
        <v>84</v>
      </c>
      <c r="C663" s="21">
        <v>40</v>
      </c>
      <c r="D663" s="42">
        <v>0.476190476190476</v>
      </c>
      <c r="E663" s="21"/>
      <c r="G663" s="45"/>
    </row>
    <row r="664" spans="1:7" ht="19.5" customHeight="1">
      <c r="A664" s="32" t="s">
        <v>198</v>
      </c>
      <c r="B664" s="31"/>
      <c r="C664" s="21"/>
      <c r="D664" s="42"/>
      <c r="E664" s="21"/>
      <c r="G664" s="45"/>
    </row>
    <row r="665" spans="1:7" ht="19.5" customHeight="1">
      <c r="A665" s="32" t="s">
        <v>199</v>
      </c>
      <c r="B665" s="31"/>
      <c r="C665" s="21"/>
      <c r="D665" s="42"/>
      <c r="E665" s="21"/>
      <c r="G665" s="45"/>
    </row>
    <row r="666" spans="1:7" ht="19.5" customHeight="1">
      <c r="A666" s="32" t="s">
        <v>1015</v>
      </c>
      <c r="B666" s="31"/>
      <c r="C666" s="21"/>
      <c r="D666" s="42"/>
      <c r="E666" s="21"/>
      <c r="G666" s="45"/>
    </row>
    <row r="667" spans="1:7" ht="19.5" customHeight="1">
      <c r="A667" s="33" t="s">
        <v>98</v>
      </c>
      <c r="B667" s="38">
        <f>SUM(B668:B679)</f>
        <v>2193</v>
      </c>
      <c r="C667" s="44">
        <f>SUM(C668:C679)</f>
        <v>1046</v>
      </c>
      <c r="D667" s="42">
        <v>0.476972184222526</v>
      </c>
      <c r="E667" s="21"/>
      <c r="G667" s="45"/>
    </row>
    <row r="668" spans="1:7" ht="19.5" customHeight="1">
      <c r="A668" s="32" t="s">
        <v>538</v>
      </c>
      <c r="B668" s="31">
        <v>745</v>
      </c>
      <c r="C668" s="21">
        <v>355</v>
      </c>
      <c r="D668" s="42">
        <v>0.476510067114094</v>
      </c>
      <c r="E668" s="21"/>
      <c r="G668" s="45"/>
    </row>
    <row r="669" spans="1:7" ht="19.5" customHeight="1">
      <c r="A669" s="32" t="s">
        <v>539</v>
      </c>
      <c r="B669" s="31">
        <v>1148</v>
      </c>
      <c r="C669" s="21">
        <v>548</v>
      </c>
      <c r="D669" s="42">
        <v>0.477351916376307</v>
      </c>
      <c r="E669" s="21"/>
      <c r="G669" s="45"/>
    </row>
    <row r="670" spans="1:7" ht="19.5" customHeight="1">
      <c r="A670" s="32" t="s">
        <v>540</v>
      </c>
      <c r="B670" s="31"/>
      <c r="C670" s="21"/>
      <c r="D670" s="42"/>
      <c r="E670" s="21"/>
      <c r="G670" s="45"/>
    </row>
    <row r="671" spans="1:7" ht="19.5" customHeight="1">
      <c r="A671" s="32" t="s">
        <v>541</v>
      </c>
      <c r="B671" s="31"/>
      <c r="C671" s="21"/>
      <c r="D671" s="42"/>
      <c r="E671" s="21"/>
      <c r="G671" s="45"/>
    </row>
    <row r="672" spans="1:7" ht="19.5" customHeight="1">
      <c r="A672" s="32" t="s">
        <v>542</v>
      </c>
      <c r="B672" s="31"/>
      <c r="C672" s="21"/>
      <c r="D672" s="42"/>
      <c r="E672" s="21"/>
      <c r="G672" s="45"/>
    </row>
    <row r="673" spans="1:7" ht="19.5" customHeight="1">
      <c r="A673" s="32" t="s">
        <v>543</v>
      </c>
      <c r="B673" s="31"/>
      <c r="C673" s="21"/>
      <c r="D673" s="42"/>
      <c r="E673" s="21"/>
      <c r="G673" s="45"/>
    </row>
    <row r="674" spans="1:7" ht="19.5" customHeight="1">
      <c r="A674" s="32" t="s">
        <v>544</v>
      </c>
      <c r="B674" s="31"/>
      <c r="C674" s="21"/>
      <c r="D674" s="42"/>
      <c r="E674" s="21"/>
      <c r="G674" s="45"/>
    </row>
    <row r="675" spans="1:7" ht="19.5" customHeight="1">
      <c r="A675" s="32" t="s">
        <v>545</v>
      </c>
      <c r="B675" s="31"/>
      <c r="C675" s="21"/>
      <c r="D675" s="42"/>
      <c r="E675" s="21"/>
      <c r="G675" s="45"/>
    </row>
    <row r="676" spans="1:7" ht="19.5" customHeight="1">
      <c r="A676" s="32" t="s">
        <v>546</v>
      </c>
      <c r="B676" s="31"/>
      <c r="C676" s="21"/>
      <c r="D676" s="42"/>
      <c r="E676" s="21"/>
      <c r="G676" s="45"/>
    </row>
    <row r="677" spans="1:7" ht="19.5" customHeight="1">
      <c r="A677" s="32" t="s">
        <v>547</v>
      </c>
      <c r="B677" s="31"/>
      <c r="C677" s="21"/>
      <c r="D677" s="42"/>
      <c r="E677" s="21"/>
      <c r="G677" s="45"/>
    </row>
    <row r="678" spans="1:7" ht="19.5" customHeight="1">
      <c r="A678" s="32" t="s">
        <v>548</v>
      </c>
      <c r="B678" s="31"/>
      <c r="C678" s="21"/>
      <c r="D678" s="42"/>
      <c r="E678" s="21"/>
      <c r="G678" s="45"/>
    </row>
    <row r="679" spans="1:7" ht="19.5" customHeight="1">
      <c r="A679" s="32" t="s">
        <v>549</v>
      </c>
      <c r="B679" s="31">
        <v>300</v>
      </c>
      <c r="C679" s="21">
        <v>143</v>
      </c>
      <c r="D679" s="42">
        <v>0.476666666666667</v>
      </c>
      <c r="E679" s="21"/>
      <c r="G679" s="45"/>
    </row>
    <row r="680" spans="1:7" ht="19.5" customHeight="1">
      <c r="A680" s="33" t="s">
        <v>99</v>
      </c>
      <c r="B680" s="38">
        <f>SUM(B681:B683)</f>
        <v>1333</v>
      </c>
      <c r="C680" s="44">
        <f>SUM(C681:C683)</f>
        <v>636</v>
      </c>
      <c r="D680" s="42">
        <v>0.477119279819955</v>
      </c>
      <c r="E680" s="21"/>
      <c r="G680" s="45"/>
    </row>
    <row r="681" spans="1:7" ht="19.5" customHeight="1">
      <c r="A681" s="32" t="s">
        <v>550</v>
      </c>
      <c r="B681" s="31"/>
      <c r="C681" s="21"/>
      <c r="D681" s="42"/>
      <c r="E681" s="21"/>
      <c r="G681" s="45"/>
    </row>
    <row r="682" spans="1:7" ht="19.5" customHeight="1">
      <c r="A682" s="32" t="s">
        <v>551</v>
      </c>
      <c r="B682" s="31">
        <v>903</v>
      </c>
      <c r="C682" s="21">
        <v>431</v>
      </c>
      <c r="D682" s="42">
        <v>0.477297895902547</v>
      </c>
      <c r="E682" s="21"/>
      <c r="G682" s="45"/>
    </row>
    <row r="683" spans="1:7" ht="19.5" customHeight="1">
      <c r="A683" s="32" t="s">
        <v>552</v>
      </c>
      <c r="B683" s="31">
        <v>430</v>
      </c>
      <c r="C683" s="21">
        <v>205</v>
      </c>
      <c r="D683" s="42">
        <v>0.476744186046512</v>
      </c>
      <c r="E683" s="21"/>
      <c r="G683" s="45"/>
    </row>
    <row r="684" spans="1:7" ht="19.5" customHeight="1">
      <c r="A684" s="33" t="s">
        <v>100</v>
      </c>
      <c r="B684" s="38">
        <f>SUM(B685:B695)</f>
        <v>732</v>
      </c>
      <c r="C684" s="44">
        <f>SUM(C685:C695)</f>
        <v>328</v>
      </c>
      <c r="D684" s="42">
        <v>0.448087431693989</v>
      </c>
      <c r="E684" s="21"/>
      <c r="G684" s="45"/>
    </row>
    <row r="685" spans="1:7" ht="19.5" customHeight="1">
      <c r="A685" s="32" t="s">
        <v>553</v>
      </c>
      <c r="B685" s="31">
        <v>186</v>
      </c>
      <c r="C685" s="21">
        <v>88</v>
      </c>
      <c r="D685" s="42">
        <v>0.473118279569893</v>
      </c>
      <c r="E685" s="21"/>
      <c r="G685" s="45"/>
    </row>
    <row r="686" spans="1:7" ht="19.5" customHeight="1">
      <c r="A686" s="32" t="s">
        <v>554</v>
      </c>
      <c r="B686" s="31">
        <v>91</v>
      </c>
      <c r="C686" s="21">
        <v>40</v>
      </c>
      <c r="D686" s="42">
        <v>0.43956043956044</v>
      </c>
      <c r="E686" s="21"/>
      <c r="G686" s="45"/>
    </row>
    <row r="687" spans="1:7" ht="19.5" customHeight="1">
      <c r="A687" s="32" t="s">
        <v>555</v>
      </c>
      <c r="B687" s="31">
        <v>138</v>
      </c>
      <c r="C687" s="21">
        <v>50</v>
      </c>
      <c r="D687" s="42">
        <v>0.36231884057971</v>
      </c>
      <c r="E687" s="21"/>
      <c r="G687" s="45"/>
    </row>
    <row r="688" spans="1:7" ht="19.5" customHeight="1">
      <c r="A688" s="32" t="s">
        <v>556</v>
      </c>
      <c r="B688" s="31"/>
      <c r="C688" s="21"/>
      <c r="D688" s="42"/>
      <c r="E688" s="21"/>
      <c r="G688" s="45"/>
    </row>
    <row r="689" spans="1:7" ht="19.5" customHeight="1">
      <c r="A689" s="32" t="s">
        <v>557</v>
      </c>
      <c r="B689" s="31"/>
      <c r="C689" s="21"/>
      <c r="D689" s="42"/>
      <c r="E689" s="21"/>
      <c r="G689" s="45"/>
    </row>
    <row r="690" spans="1:7" ht="19.5" customHeight="1">
      <c r="A690" s="32" t="s">
        <v>558</v>
      </c>
      <c r="B690" s="31"/>
      <c r="C690" s="21"/>
      <c r="D690" s="42"/>
      <c r="E690" s="21"/>
      <c r="G690" s="45"/>
    </row>
    <row r="691" spans="1:7" ht="19.5" customHeight="1">
      <c r="A691" s="32" t="s">
        <v>559</v>
      </c>
      <c r="B691" s="31"/>
      <c r="C691" s="21"/>
      <c r="D691" s="42"/>
      <c r="E691" s="21"/>
      <c r="G691" s="45"/>
    </row>
    <row r="692" spans="1:7" ht="19.5" customHeight="1">
      <c r="A692" s="32" t="s">
        <v>560</v>
      </c>
      <c r="B692" s="31">
        <v>242</v>
      </c>
      <c r="C692" s="21">
        <v>115</v>
      </c>
      <c r="D692" s="42">
        <v>0.475206611570248</v>
      </c>
      <c r="E692" s="21"/>
      <c r="G692" s="45"/>
    </row>
    <row r="693" spans="1:7" ht="19.5" customHeight="1">
      <c r="A693" s="32" t="s">
        <v>561</v>
      </c>
      <c r="B693" s="31">
        <v>74</v>
      </c>
      <c r="C693" s="21">
        <v>35</v>
      </c>
      <c r="D693" s="42">
        <v>0.472972972972973</v>
      </c>
      <c r="E693" s="21"/>
      <c r="G693" s="45"/>
    </row>
    <row r="694" spans="1:7" ht="19.5" customHeight="1">
      <c r="A694" s="32" t="s">
        <v>562</v>
      </c>
      <c r="B694" s="31"/>
      <c r="C694" s="21"/>
      <c r="D694" s="42"/>
      <c r="E694" s="21"/>
      <c r="G694" s="45"/>
    </row>
    <row r="695" spans="1:7" ht="19.5" customHeight="1">
      <c r="A695" s="32" t="s">
        <v>563</v>
      </c>
      <c r="B695" s="31">
        <v>1</v>
      </c>
      <c r="C695" s="21"/>
      <c r="D695" s="42">
        <v>0</v>
      </c>
      <c r="E695" s="21"/>
      <c r="G695" s="45"/>
    </row>
    <row r="696" spans="1:7" ht="19.5" customHeight="1">
      <c r="A696" s="33" t="s">
        <v>101</v>
      </c>
      <c r="B696" s="38">
        <f>SUM(B697:B705)</f>
        <v>5115</v>
      </c>
      <c r="C696" s="44">
        <f>SUM(C697:C705)</f>
        <v>2438</v>
      </c>
      <c r="D696" s="42">
        <v>0.47663734115347</v>
      </c>
      <c r="E696" s="21"/>
      <c r="G696" s="45"/>
    </row>
    <row r="697" spans="1:7" ht="19.5" customHeight="1">
      <c r="A697" s="32" t="s">
        <v>564</v>
      </c>
      <c r="B697" s="31">
        <v>820</v>
      </c>
      <c r="C697" s="21">
        <v>391</v>
      </c>
      <c r="D697" s="42">
        <v>0.476829268292683</v>
      </c>
      <c r="E697" s="21"/>
      <c r="G697" s="45"/>
    </row>
    <row r="698" spans="1:7" ht="19.5" customHeight="1">
      <c r="A698" s="32" t="s">
        <v>565</v>
      </c>
      <c r="B698" s="31">
        <v>946</v>
      </c>
      <c r="C698" s="21">
        <v>451</v>
      </c>
      <c r="D698" s="42">
        <v>0.476744186046512</v>
      </c>
      <c r="E698" s="21"/>
      <c r="G698" s="45"/>
    </row>
    <row r="699" spans="1:7" ht="19.5" customHeight="1">
      <c r="A699" s="32" t="s">
        <v>566</v>
      </c>
      <c r="B699" s="31">
        <v>878</v>
      </c>
      <c r="C699" s="21">
        <v>419</v>
      </c>
      <c r="D699" s="42">
        <v>0.477220956719818</v>
      </c>
      <c r="E699" s="21"/>
      <c r="G699" s="45"/>
    </row>
    <row r="700" spans="1:7" ht="19.5" customHeight="1">
      <c r="A700" s="32" t="s">
        <v>567</v>
      </c>
      <c r="B700" s="31">
        <v>25</v>
      </c>
      <c r="C700" s="21">
        <v>11</v>
      </c>
      <c r="D700" s="42">
        <v>0.44</v>
      </c>
      <c r="E700" s="21"/>
      <c r="G700" s="45"/>
    </row>
    <row r="701" spans="1:7" ht="19.5" customHeight="1">
      <c r="A701" s="32" t="s">
        <v>568</v>
      </c>
      <c r="B701" s="31">
        <v>1439</v>
      </c>
      <c r="C701" s="21">
        <v>687</v>
      </c>
      <c r="D701" s="42">
        <v>0.477414871438499</v>
      </c>
      <c r="E701" s="21"/>
      <c r="G701" s="45"/>
    </row>
    <row r="702" spans="1:7" ht="19.5" customHeight="1">
      <c r="A702" s="32" t="s">
        <v>569</v>
      </c>
      <c r="B702" s="31">
        <v>401</v>
      </c>
      <c r="C702" s="21">
        <v>191</v>
      </c>
      <c r="D702" s="42">
        <v>0.476309226932668</v>
      </c>
      <c r="E702" s="21"/>
      <c r="G702" s="45"/>
    </row>
    <row r="703" spans="1:7" ht="19.5" customHeight="1">
      <c r="A703" s="32" t="s">
        <v>1016</v>
      </c>
      <c r="B703" s="31">
        <v>456</v>
      </c>
      <c r="C703" s="21">
        <v>217</v>
      </c>
      <c r="D703" s="42">
        <v>0.475877192982456</v>
      </c>
      <c r="E703" s="21"/>
      <c r="G703" s="45"/>
    </row>
    <row r="704" spans="1:7" ht="19.5" customHeight="1">
      <c r="A704" s="32" t="s">
        <v>1017</v>
      </c>
      <c r="B704" s="31"/>
      <c r="C704" s="21"/>
      <c r="D704" s="42"/>
      <c r="E704" s="21"/>
      <c r="G704" s="45"/>
    </row>
    <row r="705" spans="1:7" ht="19.5" customHeight="1">
      <c r="A705" s="32" t="s">
        <v>570</v>
      </c>
      <c r="B705" s="31">
        <v>150</v>
      </c>
      <c r="C705" s="21">
        <v>71</v>
      </c>
      <c r="D705" s="42">
        <v>0.473333333333333</v>
      </c>
      <c r="E705" s="21"/>
      <c r="G705" s="45"/>
    </row>
    <row r="706" spans="1:7" ht="19.5" customHeight="1">
      <c r="A706" s="33" t="s">
        <v>102</v>
      </c>
      <c r="B706" s="38">
        <f>SUM(B707:B708)</f>
        <v>204</v>
      </c>
      <c r="C706" s="44">
        <f>SUM(C707:C708)</f>
        <v>97</v>
      </c>
      <c r="D706" s="42">
        <v>0.475490196078431</v>
      </c>
      <c r="E706" s="21"/>
      <c r="G706" s="45"/>
    </row>
    <row r="707" spans="1:7" ht="19.5" customHeight="1">
      <c r="A707" s="32" t="s">
        <v>571</v>
      </c>
      <c r="B707" s="31">
        <v>204</v>
      </c>
      <c r="C707" s="21">
        <v>97</v>
      </c>
      <c r="D707" s="42">
        <v>0.475490196078431</v>
      </c>
      <c r="E707" s="21"/>
      <c r="G707" s="45"/>
    </row>
    <row r="708" spans="1:7" ht="19.5" customHeight="1">
      <c r="A708" s="32" t="s">
        <v>572</v>
      </c>
      <c r="B708" s="31"/>
      <c r="C708" s="21"/>
      <c r="D708" s="42"/>
      <c r="E708" s="21"/>
      <c r="G708" s="45"/>
    </row>
    <row r="709" spans="1:7" ht="19.5" customHeight="1">
      <c r="A709" s="33" t="s">
        <v>1018</v>
      </c>
      <c r="B709" s="38">
        <f>SUM(B710:B712)</f>
        <v>295</v>
      </c>
      <c r="C709" s="44">
        <f>SUM(C710:C712)</f>
        <v>141</v>
      </c>
      <c r="D709" s="42">
        <v>0.477966101694915</v>
      </c>
      <c r="E709" s="21"/>
      <c r="G709" s="45"/>
    </row>
    <row r="710" spans="1:7" ht="19.5" customHeight="1">
      <c r="A710" s="32" t="s">
        <v>1019</v>
      </c>
      <c r="B710" s="31">
        <v>90</v>
      </c>
      <c r="C710" s="21">
        <v>43</v>
      </c>
      <c r="D710" s="42">
        <v>0.477777777777778</v>
      </c>
      <c r="E710" s="21"/>
      <c r="G710" s="45"/>
    </row>
    <row r="711" spans="1:7" ht="19.5" customHeight="1">
      <c r="A711" s="32" t="s">
        <v>1020</v>
      </c>
      <c r="B711" s="31">
        <v>60</v>
      </c>
      <c r="C711" s="21">
        <v>28</v>
      </c>
      <c r="D711" s="42">
        <v>0.466666666666667</v>
      </c>
      <c r="E711" s="21"/>
      <c r="G711" s="45"/>
    </row>
    <row r="712" spans="1:7" ht="19.5" customHeight="1">
      <c r="A712" s="32" t="s">
        <v>1021</v>
      </c>
      <c r="B712" s="31">
        <v>145</v>
      </c>
      <c r="C712" s="21">
        <v>70</v>
      </c>
      <c r="D712" s="42">
        <v>0.482758620689655</v>
      </c>
      <c r="E712" s="21"/>
      <c r="G712" s="45"/>
    </row>
    <row r="713" spans="1:7" ht="19.5" customHeight="1">
      <c r="A713" s="33" t="s">
        <v>103</v>
      </c>
      <c r="B713" s="38">
        <f>SUM(B714:B722)</f>
        <v>94</v>
      </c>
      <c r="C713" s="44">
        <f>SUM(C714:C722)</f>
        <v>39</v>
      </c>
      <c r="D713" s="42">
        <v>0.414893617021277</v>
      </c>
      <c r="E713" s="21"/>
      <c r="G713" s="45"/>
    </row>
    <row r="714" spans="1:7" ht="19.5" customHeight="1">
      <c r="A714" s="32" t="s">
        <v>197</v>
      </c>
      <c r="B714" s="31">
        <v>52</v>
      </c>
      <c r="C714" s="21">
        <v>20</v>
      </c>
      <c r="D714" s="42">
        <v>0.384615384615385</v>
      </c>
      <c r="E714" s="21"/>
      <c r="G714" s="45"/>
    </row>
    <row r="715" spans="1:7" ht="19.5" customHeight="1">
      <c r="A715" s="32" t="s">
        <v>198</v>
      </c>
      <c r="B715" s="31"/>
      <c r="C715" s="21"/>
      <c r="D715" s="42"/>
      <c r="E715" s="21"/>
      <c r="G715" s="45"/>
    </row>
    <row r="716" spans="1:7" ht="19.5" customHeight="1">
      <c r="A716" s="32" t="s">
        <v>199</v>
      </c>
      <c r="B716" s="31"/>
      <c r="C716" s="21"/>
      <c r="D716" s="42"/>
      <c r="E716" s="21"/>
      <c r="G716" s="45"/>
    </row>
    <row r="717" spans="1:7" ht="19.5" customHeight="1">
      <c r="A717" s="32" t="s">
        <v>573</v>
      </c>
      <c r="B717" s="31">
        <v>1</v>
      </c>
      <c r="C717" s="21"/>
      <c r="D717" s="42">
        <v>0</v>
      </c>
      <c r="E717" s="21"/>
      <c r="G717" s="45"/>
    </row>
    <row r="718" spans="1:7" ht="19.5" customHeight="1">
      <c r="A718" s="32" t="s">
        <v>574</v>
      </c>
      <c r="B718" s="31"/>
      <c r="C718" s="21"/>
      <c r="D718" s="42"/>
      <c r="E718" s="21"/>
      <c r="G718" s="45"/>
    </row>
    <row r="719" spans="1:7" ht="19.5" customHeight="1">
      <c r="A719" s="32" t="s">
        <v>575</v>
      </c>
      <c r="B719" s="31">
        <v>3</v>
      </c>
      <c r="C719" s="21">
        <v>1</v>
      </c>
      <c r="D719" s="42">
        <v>0.333333333333333</v>
      </c>
      <c r="E719" s="21"/>
      <c r="G719" s="45"/>
    </row>
    <row r="720" spans="1:7" ht="19.5" customHeight="1">
      <c r="A720" s="32" t="s">
        <v>576</v>
      </c>
      <c r="B720" s="31"/>
      <c r="C720" s="21"/>
      <c r="D720" s="42"/>
      <c r="E720" s="21"/>
      <c r="G720" s="45"/>
    </row>
    <row r="721" spans="1:7" ht="19.5" customHeight="1">
      <c r="A721" s="32" t="s">
        <v>205</v>
      </c>
      <c r="B721" s="31"/>
      <c r="C721" s="21"/>
      <c r="D721" s="42"/>
      <c r="E721" s="21"/>
      <c r="G721" s="45"/>
    </row>
    <row r="722" spans="1:7" ht="19.5" customHeight="1">
      <c r="A722" s="32" t="s">
        <v>577</v>
      </c>
      <c r="B722" s="31">
        <v>38</v>
      </c>
      <c r="C722" s="21">
        <v>18</v>
      </c>
      <c r="D722" s="42">
        <v>0.473684210526316</v>
      </c>
      <c r="E722" s="21"/>
      <c r="G722" s="45"/>
    </row>
    <row r="723" spans="1:7" ht="19.5" customHeight="1">
      <c r="A723" s="33" t="s">
        <v>1022</v>
      </c>
      <c r="B723" s="38">
        <f>B724</f>
        <v>336</v>
      </c>
      <c r="C723" s="44">
        <f>C724</f>
        <v>160</v>
      </c>
      <c r="D723" s="42">
        <v>0.476190476190476</v>
      </c>
      <c r="E723" s="21"/>
      <c r="G723" s="45"/>
    </row>
    <row r="724" spans="1:7" ht="19.5" customHeight="1">
      <c r="A724" s="32" t="s">
        <v>1023</v>
      </c>
      <c r="B724" s="31">
        <v>336</v>
      </c>
      <c r="C724" s="21">
        <v>160</v>
      </c>
      <c r="D724" s="42">
        <v>0.476190476190476</v>
      </c>
      <c r="E724" s="21"/>
      <c r="G724" s="45"/>
    </row>
    <row r="725" spans="1:7" ht="19.5" customHeight="1">
      <c r="A725" s="29" t="s">
        <v>1024</v>
      </c>
      <c r="B725" s="41">
        <f>B726+B735+B739+B748+B754+B760+B766+B769+B772+B773+B774+B780+B781+B782+B797</f>
        <v>7540</v>
      </c>
      <c r="C725" s="50">
        <f>C726+C735+C739+C748+C754+C760+C766+C769+C772+C773+C774+C780+C781+C782+C797</f>
        <v>3298</v>
      </c>
      <c r="D725" s="42">
        <v>0.437400530503979</v>
      </c>
      <c r="E725" s="21"/>
      <c r="G725" s="45"/>
    </row>
    <row r="726" spans="1:7" ht="19.5" customHeight="1">
      <c r="A726" s="33" t="s">
        <v>104</v>
      </c>
      <c r="B726" s="38">
        <f>SUM(B727:B734)</f>
        <v>4</v>
      </c>
      <c r="C726" s="44">
        <f>SUM(C727:C734)</f>
        <v>1</v>
      </c>
      <c r="D726" s="42">
        <v>0.25</v>
      </c>
      <c r="E726" s="21"/>
      <c r="G726" s="45"/>
    </row>
    <row r="727" spans="1:7" ht="19.5" customHeight="1">
      <c r="A727" s="32" t="s">
        <v>197</v>
      </c>
      <c r="B727" s="31"/>
      <c r="C727" s="21"/>
      <c r="D727" s="42"/>
      <c r="E727" s="21"/>
      <c r="G727" s="45"/>
    </row>
    <row r="728" spans="1:7" ht="19.5" customHeight="1">
      <c r="A728" s="32" t="s">
        <v>198</v>
      </c>
      <c r="B728" s="31"/>
      <c r="C728" s="21"/>
      <c r="D728" s="42"/>
      <c r="E728" s="21"/>
      <c r="G728" s="45"/>
    </row>
    <row r="729" spans="1:7" ht="19.5" customHeight="1">
      <c r="A729" s="32" t="s">
        <v>199</v>
      </c>
      <c r="B729" s="31"/>
      <c r="C729" s="21"/>
      <c r="D729" s="42"/>
      <c r="E729" s="21"/>
      <c r="G729" s="45"/>
    </row>
    <row r="730" spans="1:7" ht="19.5" customHeight="1">
      <c r="A730" s="32" t="s">
        <v>578</v>
      </c>
      <c r="B730" s="31"/>
      <c r="C730" s="21"/>
      <c r="D730" s="42"/>
      <c r="E730" s="21"/>
      <c r="G730" s="45"/>
    </row>
    <row r="731" spans="1:7" ht="19.5" customHeight="1">
      <c r="A731" s="32" t="s">
        <v>579</v>
      </c>
      <c r="B731" s="31"/>
      <c r="C731" s="21"/>
      <c r="D731" s="42"/>
      <c r="E731" s="21"/>
      <c r="G731" s="45"/>
    </row>
    <row r="732" spans="1:7" ht="19.5" customHeight="1">
      <c r="A732" s="32" t="s">
        <v>580</v>
      </c>
      <c r="B732" s="31"/>
      <c r="C732" s="21"/>
      <c r="D732" s="42"/>
      <c r="E732" s="21"/>
      <c r="G732" s="45"/>
    </row>
    <row r="733" spans="1:7" ht="19.5" customHeight="1">
      <c r="A733" s="32" t="s">
        <v>581</v>
      </c>
      <c r="B733" s="31"/>
      <c r="C733" s="21"/>
      <c r="D733" s="42"/>
      <c r="E733" s="21"/>
      <c r="G733" s="45"/>
    </row>
    <row r="734" spans="1:7" ht="19.5" customHeight="1">
      <c r="A734" s="32" t="s">
        <v>582</v>
      </c>
      <c r="B734" s="31">
        <v>4</v>
      </c>
      <c r="C734" s="21">
        <v>1</v>
      </c>
      <c r="D734" s="42">
        <v>0.25</v>
      </c>
      <c r="E734" s="21"/>
      <c r="G734" s="45"/>
    </row>
    <row r="735" spans="1:7" ht="19.5" customHeight="1">
      <c r="A735" s="33" t="s">
        <v>105</v>
      </c>
      <c r="B735" s="38">
        <f>SUM(B736:B738)</f>
        <v>0</v>
      </c>
      <c r="C735" s="44">
        <f>SUM(C736:C738)</f>
        <v>0</v>
      </c>
      <c r="D735" s="42"/>
      <c r="E735" s="21"/>
      <c r="G735" s="45"/>
    </row>
    <row r="736" spans="1:7" ht="19.5" customHeight="1">
      <c r="A736" s="32" t="s">
        <v>583</v>
      </c>
      <c r="B736" s="31"/>
      <c r="C736" s="21"/>
      <c r="D736" s="42"/>
      <c r="E736" s="21"/>
      <c r="G736" s="45"/>
    </row>
    <row r="737" spans="1:7" ht="19.5" customHeight="1">
      <c r="A737" s="32" t="s">
        <v>584</v>
      </c>
      <c r="B737" s="31"/>
      <c r="C737" s="21"/>
      <c r="D737" s="42"/>
      <c r="E737" s="21"/>
      <c r="G737" s="45"/>
    </row>
    <row r="738" spans="1:7" ht="19.5" customHeight="1">
      <c r="A738" s="32" t="s">
        <v>585</v>
      </c>
      <c r="B738" s="31"/>
      <c r="C738" s="21"/>
      <c r="D738" s="42"/>
      <c r="E738" s="21"/>
      <c r="G738" s="45"/>
    </row>
    <row r="739" spans="1:7" ht="19.5" customHeight="1">
      <c r="A739" s="33" t="s">
        <v>106</v>
      </c>
      <c r="B739" s="38">
        <f>SUM(B740:B747)</f>
        <v>26</v>
      </c>
      <c r="C739" s="44">
        <f>SUM(C740:C747)</f>
        <v>11</v>
      </c>
      <c r="D739" s="42">
        <v>0.423076923076923</v>
      </c>
      <c r="E739" s="21"/>
      <c r="G739" s="45"/>
    </row>
    <row r="740" spans="1:7" ht="19.5" customHeight="1">
      <c r="A740" s="32" t="s">
        <v>586</v>
      </c>
      <c r="B740" s="31"/>
      <c r="C740" s="21"/>
      <c r="D740" s="42"/>
      <c r="E740" s="21"/>
      <c r="G740" s="45"/>
    </row>
    <row r="741" spans="1:7" ht="19.5" customHeight="1">
      <c r="A741" s="32" t="s">
        <v>587</v>
      </c>
      <c r="B741" s="31">
        <v>4</v>
      </c>
      <c r="C741" s="21">
        <v>1</v>
      </c>
      <c r="D741" s="42">
        <v>0.25</v>
      </c>
      <c r="E741" s="21"/>
      <c r="G741" s="45"/>
    </row>
    <row r="742" spans="1:7" ht="19.5" customHeight="1">
      <c r="A742" s="32" t="s">
        <v>588</v>
      </c>
      <c r="B742" s="31"/>
      <c r="C742" s="21"/>
      <c r="D742" s="42"/>
      <c r="E742" s="21"/>
      <c r="G742" s="45"/>
    </row>
    <row r="743" spans="1:7" ht="19.5" customHeight="1">
      <c r="A743" s="32" t="s">
        <v>589</v>
      </c>
      <c r="B743" s="31"/>
      <c r="C743" s="21"/>
      <c r="D743" s="42"/>
      <c r="E743" s="21"/>
      <c r="G743" s="45"/>
    </row>
    <row r="744" spans="1:7" ht="19.5" customHeight="1">
      <c r="A744" s="32" t="s">
        <v>590</v>
      </c>
      <c r="B744" s="31"/>
      <c r="C744" s="21"/>
      <c r="D744" s="42"/>
      <c r="E744" s="21"/>
      <c r="G744" s="45"/>
    </row>
    <row r="745" spans="1:7" ht="19.5" customHeight="1">
      <c r="A745" s="32" t="s">
        <v>591</v>
      </c>
      <c r="B745" s="31"/>
      <c r="C745" s="21"/>
      <c r="D745" s="42"/>
      <c r="E745" s="21"/>
      <c r="G745" s="45"/>
    </row>
    <row r="746" spans="1:7" ht="19.5" customHeight="1">
      <c r="A746" s="32" t="s">
        <v>592</v>
      </c>
      <c r="B746" s="31">
        <v>22</v>
      </c>
      <c r="C746" s="21">
        <v>10</v>
      </c>
      <c r="D746" s="42">
        <v>0.454545454545455</v>
      </c>
      <c r="E746" s="21"/>
      <c r="G746" s="45"/>
    </row>
    <row r="747" spans="1:7" ht="19.5" customHeight="1">
      <c r="A747" s="32" t="s">
        <v>593</v>
      </c>
      <c r="B747" s="31"/>
      <c r="C747" s="21"/>
      <c r="D747" s="42"/>
      <c r="E747" s="21"/>
      <c r="G747" s="45"/>
    </row>
    <row r="748" spans="1:7" ht="19.5" customHeight="1">
      <c r="A748" s="33" t="s">
        <v>107</v>
      </c>
      <c r="B748" s="38">
        <f>SUM(B749:B753)</f>
        <v>480</v>
      </c>
      <c r="C748" s="44">
        <f>SUM(C749:C753)</f>
        <v>300</v>
      </c>
      <c r="D748" s="42">
        <v>0.625</v>
      </c>
      <c r="E748" s="21"/>
      <c r="G748" s="45"/>
    </row>
    <row r="749" spans="1:7" ht="19.5" customHeight="1">
      <c r="A749" s="32" t="s">
        <v>594</v>
      </c>
      <c r="B749" s="31">
        <v>390</v>
      </c>
      <c r="C749" s="21">
        <v>200</v>
      </c>
      <c r="D749" s="42">
        <v>0.512820512820513</v>
      </c>
      <c r="E749" s="21"/>
      <c r="G749" s="45"/>
    </row>
    <row r="750" spans="1:7" ht="19.5" customHeight="1">
      <c r="A750" s="32" t="s">
        <v>595</v>
      </c>
      <c r="B750" s="31">
        <v>90</v>
      </c>
      <c r="C750" s="21">
        <v>100</v>
      </c>
      <c r="D750" s="42">
        <v>1.11111111111111</v>
      </c>
      <c r="E750" s="21"/>
      <c r="G750" s="45"/>
    </row>
    <row r="751" spans="1:7" ht="19.5" customHeight="1">
      <c r="A751" s="32" t="s">
        <v>596</v>
      </c>
      <c r="B751" s="31"/>
      <c r="C751" s="21"/>
      <c r="D751" s="42"/>
      <c r="E751" s="21"/>
      <c r="G751" s="45"/>
    </row>
    <row r="752" spans="1:7" ht="19.5" customHeight="1">
      <c r="A752" s="32" t="s">
        <v>597</v>
      </c>
      <c r="B752" s="31"/>
      <c r="C752" s="21"/>
      <c r="D752" s="42"/>
      <c r="E752" s="21"/>
      <c r="G752" s="45"/>
    </row>
    <row r="753" spans="1:7" ht="19.5" customHeight="1">
      <c r="A753" s="32" t="s">
        <v>598</v>
      </c>
      <c r="B753" s="31"/>
      <c r="C753" s="21"/>
      <c r="D753" s="42"/>
      <c r="E753" s="21"/>
      <c r="G753" s="45"/>
    </row>
    <row r="754" spans="1:7" ht="19.5" customHeight="1">
      <c r="A754" s="33" t="s">
        <v>108</v>
      </c>
      <c r="B754" s="38">
        <f>SUM(B755:B759)</f>
        <v>561</v>
      </c>
      <c r="C754" s="44">
        <f>SUM(C755:C759)</f>
        <v>559</v>
      </c>
      <c r="D754" s="42">
        <v>0.996434937611408</v>
      </c>
      <c r="E754" s="21"/>
      <c r="G754" s="45"/>
    </row>
    <row r="755" spans="1:7" ht="19.5" customHeight="1">
      <c r="A755" s="32" t="s">
        <v>599</v>
      </c>
      <c r="B755" s="31">
        <v>394</v>
      </c>
      <c r="C755" s="21">
        <v>380</v>
      </c>
      <c r="D755" s="42">
        <v>0.964467005076142</v>
      </c>
      <c r="E755" s="21"/>
      <c r="G755" s="45"/>
    </row>
    <row r="756" spans="1:7" ht="19.5" customHeight="1">
      <c r="A756" s="32" t="s">
        <v>600</v>
      </c>
      <c r="B756" s="31"/>
      <c r="C756" s="21"/>
      <c r="D756" s="42"/>
      <c r="E756" s="21"/>
      <c r="G756" s="45"/>
    </row>
    <row r="757" spans="1:7" ht="19.5" customHeight="1">
      <c r="A757" s="32" t="s">
        <v>601</v>
      </c>
      <c r="B757" s="31">
        <v>30</v>
      </c>
      <c r="C757" s="21">
        <v>14</v>
      </c>
      <c r="D757" s="42">
        <v>0.466666666666667</v>
      </c>
      <c r="E757" s="21"/>
      <c r="G757" s="45"/>
    </row>
    <row r="758" spans="1:7" ht="19.5" customHeight="1">
      <c r="A758" s="32" t="s">
        <v>602</v>
      </c>
      <c r="B758" s="31">
        <v>137</v>
      </c>
      <c r="C758" s="21">
        <v>165</v>
      </c>
      <c r="D758" s="42">
        <v>1.2043795620438</v>
      </c>
      <c r="E758" s="21"/>
      <c r="G758" s="45"/>
    </row>
    <row r="759" spans="1:7" ht="19.5" customHeight="1">
      <c r="A759" s="32" t="s">
        <v>603</v>
      </c>
      <c r="B759" s="31"/>
      <c r="C759" s="21"/>
      <c r="D759" s="42"/>
      <c r="E759" s="21"/>
      <c r="G759" s="45"/>
    </row>
    <row r="760" spans="1:7" ht="19.5" customHeight="1">
      <c r="A760" s="33" t="s">
        <v>109</v>
      </c>
      <c r="B760" s="38">
        <f>SUM(B761:B765)</f>
        <v>3360</v>
      </c>
      <c r="C760" s="44">
        <f>SUM(C761:C765)</f>
        <v>0</v>
      </c>
      <c r="D760" s="42">
        <v>0</v>
      </c>
      <c r="E760" s="21"/>
      <c r="G760" s="45"/>
    </row>
    <row r="761" spans="1:7" ht="19.5" customHeight="1">
      <c r="A761" s="32" t="s">
        <v>604</v>
      </c>
      <c r="B761" s="31">
        <v>1868</v>
      </c>
      <c r="C761" s="21"/>
      <c r="D761" s="42">
        <v>0</v>
      </c>
      <c r="E761" s="21"/>
      <c r="G761" s="45"/>
    </row>
    <row r="762" spans="1:7" ht="19.5" customHeight="1">
      <c r="A762" s="32" t="s">
        <v>605</v>
      </c>
      <c r="B762" s="31"/>
      <c r="C762" s="21"/>
      <c r="D762" s="42"/>
      <c r="E762" s="21"/>
      <c r="G762" s="45"/>
    </row>
    <row r="763" spans="1:7" ht="19.5" customHeight="1">
      <c r="A763" s="32" t="s">
        <v>606</v>
      </c>
      <c r="B763" s="31"/>
      <c r="C763" s="21"/>
      <c r="D763" s="42"/>
      <c r="E763" s="21"/>
      <c r="G763" s="45"/>
    </row>
    <row r="764" spans="1:7" ht="19.5" customHeight="1">
      <c r="A764" s="32" t="s">
        <v>607</v>
      </c>
      <c r="B764" s="31"/>
      <c r="C764" s="21"/>
      <c r="D764" s="42"/>
      <c r="E764" s="21"/>
      <c r="G764" s="45"/>
    </row>
    <row r="765" spans="1:7" ht="19.5" customHeight="1">
      <c r="A765" s="32" t="s">
        <v>608</v>
      </c>
      <c r="B765" s="31">
        <v>1492</v>
      </c>
      <c r="C765" s="21"/>
      <c r="D765" s="42">
        <v>0</v>
      </c>
      <c r="E765" s="21"/>
      <c r="G765" s="45"/>
    </row>
    <row r="766" spans="1:7" ht="19.5" customHeight="1">
      <c r="A766" s="33" t="s">
        <v>110</v>
      </c>
      <c r="B766" s="38">
        <f>SUM(B767:B768)</f>
        <v>0</v>
      </c>
      <c r="C766" s="44">
        <f>SUM(C767:C768)</f>
        <v>0</v>
      </c>
      <c r="D766" s="42"/>
      <c r="E766" s="21"/>
      <c r="G766" s="45"/>
    </row>
    <row r="767" spans="1:7" ht="19.5" customHeight="1">
      <c r="A767" s="32" t="s">
        <v>609</v>
      </c>
      <c r="B767" s="31"/>
      <c r="C767" s="21"/>
      <c r="D767" s="42"/>
      <c r="E767" s="21"/>
      <c r="G767" s="45"/>
    </row>
    <row r="768" spans="1:7" ht="19.5" customHeight="1">
      <c r="A768" s="32" t="s">
        <v>610</v>
      </c>
      <c r="B768" s="31"/>
      <c r="C768" s="21"/>
      <c r="D768" s="42"/>
      <c r="E768" s="21"/>
      <c r="G768" s="45"/>
    </row>
    <row r="769" spans="1:7" ht="19.5" customHeight="1">
      <c r="A769" s="33" t="s">
        <v>111</v>
      </c>
      <c r="B769" s="38">
        <f>SUM(B770:B771)</f>
        <v>723</v>
      </c>
      <c r="C769" s="44">
        <f>SUM(C770:C771)</f>
        <v>345</v>
      </c>
      <c r="D769" s="42">
        <v>0.477178423236515</v>
      </c>
      <c r="E769" s="21"/>
      <c r="G769" s="45"/>
    </row>
    <row r="770" spans="1:7" ht="19.5" customHeight="1">
      <c r="A770" s="32" t="s">
        <v>611</v>
      </c>
      <c r="B770" s="31">
        <v>723</v>
      </c>
      <c r="C770" s="21">
        <v>345</v>
      </c>
      <c r="D770" s="42">
        <v>0.477178423236515</v>
      </c>
      <c r="E770" s="21"/>
      <c r="G770" s="45"/>
    </row>
    <row r="771" spans="1:7" ht="19.5" customHeight="1">
      <c r="A771" s="32" t="s">
        <v>612</v>
      </c>
      <c r="B771" s="31"/>
      <c r="C771" s="21"/>
      <c r="D771" s="42"/>
      <c r="E771" s="21"/>
      <c r="G771" s="45"/>
    </row>
    <row r="772" spans="1:7" ht="19.5" customHeight="1">
      <c r="A772" s="33" t="s">
        <v>112</v>
      </c>
      <c r="B772" s="30"/>
      <c r="C772" s="33"/>
      <c r="D772" s="42"/>
      <c r="E772" s="21"/>
      <c r="G772" s="45"/>
    </row>
    <row r="773" spans="1:7" ht="19.5" customHeight="1">
      <c r="A773" s="33" t="s">
        <v>113</v>
      </c>
      <c r="B773" s="30">
        <v>67</v>
      </c>
      <c r="C773" s="33"/>
      <c r="D773" s="42">
        <v>0</v>
      </c>
      <c r="E773" s="21"/>
      <c r="G773" s="45"/>
    </row>
    <row r="774" spans="1:7" ht="19.5" customHeight="1">
      <c r="A774" s="33" t="s">
        <v>114</v>
      </c>
      <c r="B774" s="38">
        <f>SUM(B775:B779)</f>
        <v>5</v>
      </c>
      <c r="C774" s="44">
        <f>SUM(C775:C779)</f>
        <v>2</v>
      </c>
      <c r="D774" s="42">
        <v>0.4</v>
      </c>
      <c r="E774" s="21"/>
      <c r="G774" s="45"/>
    </row>
    <row r="775" spans="1:7" ht="19.5" customHeight="1">
      <c r="A775" s="32" t="s">
        <v>613</v>
      </c>
      <c r="B775" s="31"/>
      <c r="C775" s="21"/>
      <c r="D775" s="42"/>
      <c r="E775" s="21"/>
      <c r="G775" s="45"/>
    </row>
    <row r="776" spans="1:7" ht="19.5" customHeight="1">
      <c r="A776" s="32" t="s">
        <v>614</v>
      </c>
      <c r="B776" s="31"/>
      <c r="C776" s="21"/>
      <c r="D776" s="42"/>
      <c r="E776" s="21"/>
      <c r="G776" s="45"/>
    </row>
    <row r="777" spans="1:7" ht="19.5" customHeight="1">
      <c r="A777" s="32" t="s">
        <v>615</v>
      </c>
      <c r="B777" s="31">
        <v>5</v>
      </c>
      <c r="C777" s="21">
        <v>2</v>
      </c>
      <c r="D777" s="42">
        <v>0.4</v>
      </c>
      <c r="E777" s="21"/>
      <c r="G777" s="45"/>
    </row>
    <row r="778" spans="1:7" ht="19.5" customHeight="1">
      <c r="A778" s="32" t="s">
        <v>616</v>
      </c>
      <c r="B778" s="31"/>
      <c r="C778" s="21"/>
      <c r="D778" s="42"/>
      <c r="E778" s="21"/>
      <c r="G778" s="45"/>
    </row>
    <row r="779" spans="1:7" ht="19.5" customHeight="1">
      <c r="A779" s="32" t="s">
        <v>617</v>
      </c>
      <c r="B779" s="31"/>
      <c r="C779" s="21"/>
      <c r="D779" s="42"/>
      <c r="E779" s="21"/>
      <c r="G779" s="45"/>
    </row>
    <row r="780" spans="1:7" ht="19.5" customHeight="1">
      <c r="A780" s="33" t="s">
        <v>115</v>
      </c>
      <c r="B780" s="30"/>
      <c r="C780" s="33"/>
      <c r="D780" s="42"/>
      <c r="E780" s="21"/>
      <c r="G780" s="45"/>
    </row>
    <row r="781" spans="1:7" ht="19.5" customHeight="1">
      <c r="A781" s="33" t="s">
        <v>1025</v>
      </c>
      <c r="B781" s="30"/>
      <c r="C781" s="33"/>
      <c r="D781" s="42"/>
      <c r="E781" s="21"/>
      <c r="G781" s="45"/>
    </row>
    <row r="782" spans="1:7" ht="19.5" customHeight="1">
      <c r="A782" s="33" t="s">
        <v>116</v>
      </c>
      <c r="B782" s="38">
        <f>SUM(B783:B796)</f>
        <v>168</v>
      </c>
      <c r="C782" s="44">
        <f>SUM(C783:C796)</f>
        <v>80</v>
      </c>
      <c r="D782" s="42">
        <v>0.476190476190476</v>
      </c>
      <c r="E782" s="21"/>
      <c r="G782" s="45"/>
    </row>
    <row r="783" spans="1:7" ht="19.5" customHeight="1">
      <c r="A783" s="32" t="s">
        <v>197</v>
      </c>
      <c r="B783" s="31"/>
      <c r="C783" s="21"/>
      <c r="D783" s="42"/>
      <c r="E783" s="21"/>
      <c r="G783" s="45"/>
    </row>
    <row r="784" spans="1:7" ht="19.5" customHeight="1">
      <c r="A784" s="32" t="s">
        <v>198</v>
      </c>
      <c r="B784" s="31"/>
      <c r="C784" s="21"/>
      <c r="D784" s="42"/>
      <c r="E784" s="21"/>
      <c r="G784" s="45"/>
    </row>
    <row r="785" spans="1:7" ht="19.5" customHeight="1">
      <c r="A785" s="32" t="s">
        <v>199</v>
      </c>
      <c r="B785" s="31"/>
      <c r="C785" s="21"/>
      <c r="D785" s="42"/>
      <c r="E785" s="21"/>
      <c r="G785" s="45"/>
    </row>
    <row r="786" spans="1:7" ht="19.5" customHeight="1">
      <c r="A786" s="32" t="s">
        <v>618</v>
      </c>
      <c r="B786" s="31"/>
      <c r="C786" s="21"/>
      <c r="D786" s="42"/>
      <c r="E786" s="21"/>
      <c r="G786" s="45"/>
    </row>
    <row r="787" spans="1:7" ht="19.5" customHeight="1">
      <c r="A787" s="32" t="s">
        <v>619</v>
      </c>
      <c r="B787" s="31"/>
      <c r="C787" s="21"/>
      <c r="D787" s="42"/>
      <c r="E787" s="21"/>
      <c r="G787" s="45"/>
    </row>
    <row r="788" spans="1:7" ht="19.5" customHeight="1">
      <c r="A788" s="32" t="s">
        <v>620</v>
      </c>
      <c r="B788" s="31"/>
      <c r="C788" s="21"/>
      <c r="D788" s="42"/>
      <c r="E788" s="21"/>
      <c r="G788" s="45"/>
    </row>
    <row r="789" spans="1:7" ht="19.5" customHeight="1">
      <c r="A789" s="32" t="s">
        <v>621</v>
      </c>
      <c r="B789" s="31"/>
      <c r="C789" s="21"/>
      <c r="D789" s="42"/>
      <c r="E789" s="21"/>
      <c r="G789" s="45"/>
    </row>
    <row r="790" spans="1:7" ht="19.5" customHeight="1">
      <c r="A790" s="32" t="s">
        <v>622</v>
      </c>
      <c r="B790" s="31"/>
      <c r="C790" s="21"/>
      <c r="D790" s="42"/>
      <c r="E790" s="21"/>
      <c r="G790" s="45"/>
    </row>
    <row r="791" spans="1:7" ht="19.5" customHeight="1">
      <c r="A791" s="32" t="s">
        <v>623</v>
      </c>
      <c r="B791" s="31"/>
      <c r="C791" s="21"/>
      <c r="D791" s="42"/>
      <c r="E791" s="21"/>
      <c r="G791" s="45"/>
    </row>
    <row r="792" spans="1:7" ht="19.5" customHeight="1">
      <c r="A792" s="32" t="s">
        <v>624</v>
      </c>
      <c r="B792" s="31"/>
      <c r="C792" s="21"/>
      <c r="D792" s="42"/>
      <c r="E792" s="21"/>
      <c r="G792" s="45"/>
    </row>
    <row r="793" spans="1:7" ht="19.5" customHeight="1">
      <c r="A793" s="32" t="s">
        <v>233</v>
      </c>
      <c r="B793" s="31"/>
      <c r="C793" s="21"/>
      <c r="D793" s="42"/>
      <c r="E793" s="21"/>
      <c r="G793" s="45"/>
    </row>
    <row r="794" spans="1:7" ht="19.5" customHeight="1">
      <c r="A794" s="32" t="s">
        <v>1026</v>
      </c>
      <c r="B794" s="31">
        <v>168</v>
      </c>
      <c r="C794" s="21">
        <v>80</v>
      </c>
      <c r="D794" s="42">
        <v>0.476190476190476</v>
      </c>
      <c r="E794" s="21"/>
      <c r="G794" s="45"/>
    </row>
    <row r="795" spans="1:7" ht="19.5" customHeight="1">
      <c r="A795" s="32" t="s">
        <v>205</v>
      </c>
      <c r="B795" s="31"/>
      <c r="C795" s="21"/>
      <c r="D795" s="42"/>
      <c r="E795" s="21"/>
      <c r="G795" s="45"/>
    </row>
    <row r="796" spans="1:7" ht="19.5" customHeight="1">
      <c r="A796" s="32" t="s">
        <v>625</v>
      </c>
      <c r="B796" s="31"/>
      <c r="C796" s="21"/>
      <c r="D796" s="42"/>
      <c r="E796" s="21"/>
      <c r="G796" s="45"/>
    </row>
    <row r="797" spans="1:7" ht="19.5" customHeight="1">
      <c r="A797" s="33" t="s">
        <v>117</v>
      </c>
      <c r="B797" s="30">
        <v>2146</v>
      </c>
      <c r="C797" s="33">
        <v>2000</v>
      </c>
      <c r="D797" s="42">
        <v>0.931966449207829</v>
      </c>
      <c r="E797" s="21"/>
      <c r="G797" s="45"/>
    </row>
    <row r="798" spans="1:7" ht="19.5" customHeight="1">
      <c r="A798" s="29" t="s">
        <v>1027</v>
      </c>
      <c r="B798" s="41">
        <f>B799+B811+B812+B815+B816+B817</f>
        <v>12318</v>
      </c>
      <c r="C798" s="50">
        <f>C799+C811+C812+C815+C816+C817</f>
        <v>6025</v>
      </c>
      <c r="D798" s="42">
        <v>0.48912161065108</v>
      </c>
      <c r="E798" s="21"/>
      <c r="G798" s="45"/>
    </row>
    <row r="799" spans="1:7" ht="19.5" customHeight="1">
      <c r="A799" s="33" t="s">
        <v>118</v>
      </c>
      <c r="B799" s="38">
        <f>SUM(B800:B810)</f>
        <v>747</v>
      </c>
      <c r="C799" s="44">
        <f>SUM(C800:C810)</f>
        <v>825</v>
      </c>
      <c r="D799" s="42">
        <v>1.10441767068273</v>
      </c>
      <c r="E799" s="21"/>
      <c r="G799" s="45"/>
    </row>
    <row r="800" spans="1:7" ht="19.5" customHeight="1">
      <c r="A800" s="32" t="s">
        <v>626</v>
      </c>
      <c r="B800" s="31">
        <v>97</v>
      </c>
      <c r="C800" s="21">
        <v>95</v>
      </c>
      <c r="D800" s="42">
        <v>0.979381443298969</v>
      </c>
      <c r="E800" s="21"/>
      <c r="G800" s="45"/>
    </row>
    <row r="801" spans="1:7" ht="19.5" customHeight="1">
      <c r="A801" s="32" t="s">
        <v>627</v>
      </c>
      <c r="B801" s="31"/>
      <c r="C801" s="21"/>
      <c r="D801" s="42"/>
      <c r="E801" s="21"/>
      <c r="G801" s="45"/>
    </row>
    <row r="802" spans="1:7" ht="19.5" customHeight="1">
      <c r="A802" s="32" t="s">
        <v>628</v>
      </c>
      <c r="B802" s="31"/>
      <c r="C802" s="21"/>
      <c r="D802" s="42"/>
      <c r="E802" s="21"/>
      <c r="G802" s="45"/>
    </row>
    <row r="803" spans="1:7" ht="19.5" customHeight="1">
      <c r="A803" s="32" t="s">
        <v>629</v>
      </c>
      <c r="B803" s="31">
        <v>625</v>
      </c>
      <c r="C803" s="21">
        <v>700</v>
      </c>
      <c r="D803" s="42">
        <v>1.12</v>
      </c>
      <c r="E803" s="21"/>
      <c r="G803" s="45"/>
    </row>
    <row r="804" spans="1:7" ht="19.5" customHeight="1">
      <c r="A804" s="32" t="s">
        <v>630</v>
      </c>
      <c r="B804" s="31"/>
      <c r="C804" s="21"/>
      <c r="D804" s="42"/>
      <c r="E804" s="21"/>
      <c r="G804" s="45"/>
    </row>
    <row r="805" spans="1:7" ht="19.5" customHeight="1">
      <c r="A805" s="32" t="s">
        <v>631</v>
      </c>
      <c r="B805" s="31"/>
      <c r="C805" s="21"/>
      <c r="D805" s="42"/>
      <c r="E805" s="21"/>
      <c r="G805" s="45"/>
    </row>
    <row r="806" spans="1:7" ht="19.5" customHeight="1">
      <c r="A806" s="32" t="s">
        <v>632</v>
      </c>
      <c r="B806" s="31"/>
      <c r="C806" s="21"/>
      <c r="D806" s="42"/>
      <c r="E806" s="21"/>
      <c r="G806" s="45"/>
    </row>
    <row r="807" spans="1:7" ht="19.5" customHeight="1">
      <c r="A807" s="32" t="s">
        <v>633</v>
      </c>
      <c r="B807" s="31"/>
      <c r="C807" s="21"/>
      <c r="D807" s="42"/>
      <c r="E807" s="21"/>
      <c r="G807" s="45"/>
    </row>
    <row r="808" spans="1:7" ht="19.5" customHeight="1">
      <c r="A808" s="32" t="s">
        <v>634</v>
      </c>
      <c r="B808" s="31"/>
      <c r="C808" s="21"/>
      <c r="D808" s="42"/>
      <c r="E808" s="21"/>
      <c r="G808" s="45"/>
    </row>
    <row r="809" spans="1:7" ht="19.5" customHeight="1">
      <c r="A809" s="32" t="s">
        <v>635</v>
      </c>
      <c r="B809" s="31"/>
      <c r="C809" s="21"/>
      <c r="D809" s="42"/>
      <c r="E809" s="21"/>
      <c r="G809" s="45"/>
    </row>
    <row r="810" spans="1:7" ht="19.5" customHeight="1">
      <c r="A810" s="32" t="s">
        <v>636</v>
      </c>
      <c r="B810" s="31">
        <v>25</v>
      </c>
      <c r="C810" s="21">
        <v>30</v>
      </c>
      <c r="D810" s="42">
        <v>1.2</v>
      </c>
      <c r="E810" s="21"/>
      <c r="G810" s="45"/>
    </row>
    <row r="811" spans="1:7" ht="19.5" customHeight="1">
      <c r="A811" s="33" t="s">
        <v>119</v>
      </c>
      <c r="B811" s="30"/>
      <c r="C811" s="33"/>
      <c r="D811" s="42"/>
      <c r="E811" s="21"/>
      <c r="G811" s="45"/>
    </row>
    <row r="812" spans="1:7" ht="19.5" customHeight="1">
      <c r="A812" s="33" t="s">
        <v>120</v>
      </c>
      <c r="B812" s="38">
        <f>SUM(B813:B814)</f>
        <v>9977</v>
      </c>
      <c r="C812" s="44">
        <f>SUM(C813:C814)</f>
        <v>5000</v>
      </c>
      <c r="D812" s="42">
        <v>0.501152651097524</v>
      </c>
      <c r="E812" s="21"/>
      <c r="G812" s="45"/>
    </row>
    <row r="813" spans="1:7" ht="19.5" customHeight="1">
      <c r="A813" s="32" t="s">
        <v>637</v>
      </c>
      <c r="B813" s="31"/>
      <c r="C813" s="21"/>
      <c r="D813" s="42"/>
      <c r="E813" s="21"/>
      <c r="G813" s="45"/>
    </row>
    <row r="814" spans="1:7" ht="19.5" customHeight="1">
      <c r="A814" s="32" t="s">
        <v>638</v>
      </c>
      <c r="B814" s="31">
        <v>9977</v>
      </c>
      <c r="C814" s="21">
        <v>5000</v>
      </c>
      <c r="D814" s="42">
        <v>0.501152651097524</v>
      </c>
      <c r="E814" s="21"/>
      <c r="G814" s="45"/>
    </row>
    <row r="815" spans="1:7" ht="19.5" customHeight="1">
      <c r="A815" s="33" t="s">
        <v>121</v>
      </c>
      <c r="B815" s="30">
        <v>100</v>
      </c>
      <c r="C815" s="33"/>
      <c r="D815" s="42">
        <v>0</v>
      </c>
      <c r="E815" s="21"/>
      <c r="G815" s="45"/>
    </row>
    <row r="816" spans="1:7" ht="19.5" customHeight="1">
      <c r="A816" s="33" t="s">
        <v>122</v>
      </c>
      <c r="B816" s="30"/>
      <c r="C816" s="33"/>
      <c r="D816" s="42"/>
      <c r="E816" s="21"/>
      <c r="G816" s="45"/>
    </row>
    <row r="817" spans="1:7" ht="19.5" customHeight="1">
      <c r="A817" s="33" t="s">
        <v>1028</v>
      </c>
      <c r="B817" s="30">
        <v>1494</v>
      </c>
      <c r="C817" s="33">
        <v>200</v>
      </c>
      <c r="D817" s="42">
        <v>0.133868808567604</v>
      </c>
      <c r="E817" s="21"/>
      <c r="G817" s="45"/>
    </row>
    <row r="818" spans="1:7" ht="19.5" customHeight="1">
      <c r="A818" s="29" t="s">
        <v>1029</v>
      </c>
      <c r="B818" s="41">
        <f>B819+B846+B874+B902+B913+B924+B930+B937+B944+B948</f>
        <v>32856</v>
      </c>
      <c r="C818" s="50">
        <f>C819+C846+C874+C902+C913+C924+C930+C937+C944+C948</f>
        <v>15368</v>
      </c>
      <c r="D818" s="42">
        <v>0.467738008278549</v>
      </c>
      <c r="E818" s="21"/>
      <c r="G818" s="45"/>
    </row>
    <row r="819" spans="1:7" ht="19.5" customHeight="1">
      <c r="A819" s="33" t="s">
        <v>123</v>
      </c>
      <c r="B819" s="38">
        <f>SUM(B820:B845)</f>
        <v>11457</v>
      </c>
      <c r="C819" s="44">
        <f>SUM(C820:C845)</f>
        <v>2515</v>
      </c>
      <c r="D819" s="42">
        <v>0.219516452823601</v>
      </c>
      <c r="E819" s="21"/>
      <c r="G819" s="45"/>
    </row>
    <row r="820" spans="1:7" ht="19.5" customHeight="1">
      <c r="A820" s="32" t="s">
        <v>626</v>
      </c>
      <c r="B820" s="31">
        <v>345</v>
      </c>
      <c r="C820" s="21">
        <v>300</v>
      </c>
      <c r="D820" s="42">
        <v>0.869565217391304</v>
      </c>
      <c r="E820" s="21"/>
      <c r="G820" s="45"/>
    </row>
    <row r="821" spans="1:7" ht="19.5" customHeight="1">
      <c r="A821" s="32" t="s">
        <v>627</v>
      </c>
      <c r="B821" s="31"/>
      <c r="C821" s="21"/>
      <c r="D821" s="42"/>
      <c r="E821" s="21"/>
      <c r="G821" s="45"/>
    </row>
    <row r="822" spans="1:7" ht="19.5" customHeight="1">
      <c r="A822" s="32" t="s">
        <v>628</v>
      </c>
      <c r="B822" s="31"/>
      <c r="C822" s="21"/>
      <c r="D822" s="42"/>
      <c r="E822" s="21"/>
      <c r="G822" s="45"/>
    </row>
    <row r="823" spans="1:7" ht="19.5" customHeight="1">
      <c r="A823" s="32" t="s">
        <v>639</v>
      </c>
      <c r="B823" s="31">
        <v>740</v>
      </c>
      <c r="C823" s="21">
        <v>350</v>
      </c>
      <c r="D823" s="42">
        <v>0.472972972972973</v>
      </c>
      <c r="E823" s="21"/>
      <c r="G823" s="45"/>
    </row>
    <row r="824" spans="1:7" ht="19.5" customHeight="1">
      <c r="A824" s="32" t="s">
        <v>640</v>
      </c>
      <c r="B824" s="31"/>
      <c r="C824" s="21"/>
      <c r="D824" s="42"/>
      <c r="E824" s="21"/>
      <c r="G824" s="45"/>
    </row>
    <row r="825" spans="1:7" ht="19.5" customHeight="1">
      <c r="A825" s="32" t="s">
        <v>1030</v>
      </c>
      <c r="B825" s="31">
        <v>323</v>
      </c>
      <c r="C825" s="21">
        <v>154</v>
      </c>
      <c r="D825" s="42">
        <v>0.476780185758514</v>
      </c>
      <c r="E825" s="21"/>
      <c r="G825" s="45"/>
    </row>
    <row r="826" spans="1:7" ht="19.5" customHeight="1">
      <c r="A826" s="32" t="s">
        <v>641</v>
      </c>
      <c r="B826" s="31">
        <v>726</v>
      </c>
      <c r="C826" s="21">
        <v>346</v>
      </c>
      <c r="D826" s="42">
        <v>0.476584022038567</v>
      </c>
      <c r="E826" s="21"/>
      <c r="G826" s="45"/>
    </row>
    <row r="827" spans="1:7" ht="19.5" customHeight="1">
      <c r="A827" s="32" t="s">
        <v>642</v>
      </c>
      <c r="B827" s="31">
        <v>10</v>
      </c>
      <c r="C827" s="21">
        <v>4</v>
      </c>
      <c r="D827" s="42">
        <v>0.4</v>
      </c>
      <c r="E827" s="21"/>
      <c r="G827" s="45"/>
    </row>
    <row r="828" spans="1:7" ht="19.5" customHeight="1">
      <c r="A828" s="32" t="s">
        <v>643</v>
      </c>
      <c r="B828" s="31">
        <v>150</v>
      </c>
      <c r="C828" s="21">
        <v>72</v>
      </c>
      <c r="D828" s="42">
        <v>0.48</v>
      </c>
      <c r="E828" s="21"/>
      <c r="G828" s="45"/>
    </row>
    <row r="829" spans="1:7" ht="19.5" customHeight="1">
      <c r="A829" s="32" t="s">
        <v>644</v>
      </c>
      <c r="B829" s="31">
        <v>8</v>
      </c>
      <c r="C829" s="21">
        <v>5</v>
      </c>
      <c r="D829" s="42">
        <v>0.625</v>
      </c>
      <c r="E829" s="21"/>
      <c r="G829" s="45"/>
    </row>
    <row r="830" spans="1:7" ht="19.5" customHeight="1">
      <c r="A830" s="32" t="s">
        <v>645</v>
      </c>
      <c r="B830" s="31">
        <v>50</v>
      </c>
      <c r="C830" s="21">
        <v>25</v>
      </c>
      <c r="D830" s="42">
        <v>0.5</v>
      </c>
      <c r="E830" s="21"/>
      <c r="G830" s="45"/>
    </row>
    <row r="831" spans="1:7" ht="19.5" customHeight="1">
      <c r="A831" s="32" t="s">
        <v>646</v>
      </c>
      <c r="B831" s="31"/>
      <c r="C831" s="21"/>
      <c r="D831" s="42"/>
      <c r="E831" s="21"/>
      <c r="G831" s="45"/>
    </row>
    <row r="832" spans="1:7" ht="19.5" customHeight="1">
      <c r="A832" s="32" t="s">
        <v>1031</v>
      </c>
      <c r="B832" s="31"/>
      <c r="C832" s="21"/>
      <c r="D832" s="42"/>
      <c r="E832" s="21"/>
      <c r="G832" s="45"/>
    </row>
    <row r="833" spans="1:7" ht="19.5" customHeight="1">
      <c r="A833" s="32" t="s">
        <v>647</v>
      </c>
      <c r="B833" s="31"/>
      <c r="C833" s="21"/>
      <c r="D833" s="42"/>
      <c r="E833" s="21"/>
      <c r="G833" s="45"/>
    </row>
    <row r="834" spans="1:7" ht="19.5" customHeight="1">
      <c r="A834" s="32" t="s">
        <v>648</v>
      </c>
      <c r="B834" s="31"/>
      <c r="C834" s="21"/>
      <c r="D834" s="42"/>
      <c r="E834" s="21"/>
      <c r="G834" s="45"/>
    </row>
    <row r="835" spans="1:7" ht="19.5" customHeight="1">
      <c r="A835" s="32" t="s">
        <v>1032</v>
      </c>
      <c r="B835" s="31">
        <v>860</v>
      </c>
      <c r="C835" s="21">
        <v>410</v>
      </c>
      <c r="D835" s="42">
        <v>0.476744186046512</v>
      </c>
      <c r="E835" s="21"/>
      <c r="G835" s="45"/>
    </row>
    <row r="836" spans="1:7" ht="19.5" customHeight="1">
      <c r="A836" s="32" t="s">
        <v>649</v>
      </c>
      <c r="B836" s="31">
        <v>352</v>
      </c>
      <c r="C836" s="21">
        <v>168</v>
      </c>
      <c r="D836" s="42">
        <v>0.477272727272727</v>
      </c>
      <c r="E836" s="21"/>
      <c r="G836" s="45"/>
    </row>
    <row r="837" spans="1:7" ht="19.5" customHeight="1">
      <c r="A837" s="32" t="s">
        <v>650</v>
      </c>
      <c r="B837" s="31">
        <v>140</v>
      </c>
      <c r="C837" s="21">
        <v>150</v>
      </c>
      <c r="D837" s="42">
        <v>1.07142857142857</v>
      </c>
      <c r="E837" s="21"/>
      <c r="G837" s="45"/>
    </row>
    <row r="838" spans="1:7" ht="19.5" customHeight="1">
      <c r="A838" s="32" t="s">
        <v>651</v>
      </c>
      <c r="B838" s="31"/>
      <c r="C838" s="21"/>
      <c r="D838" s="42"/>
      <c r="E838" s="21"/>
      <c r="G838" s="45"/>
    </row>
    <row r="839" spans="1:7" ht="19.5" customHeight="1">
      <c r="A839" s="32" t="s">
        <v>652</v>
      </c>
      <c r="B839" s="31"/>
      <c r="C839" s="21"/>
      <c r="D839" s="42"/>
      <c r="E839" s="21"/>
      <c r="G839" s="45"/>
    </row>
    <row r="840" spans="1:7" ht="19.5" customHeight="1">
      <c r="A840" s="32" t="s">
        <v>1033</v>
      </c>
      <c r="B840" s="31">
        <v>6971</v>
      </c>
      <c r="C840" s="21"/>
      <c r="D840" s="42">
        <v>0</v>
      </c>
      <c r="E840" s="21"/>
      <c r="G840" s="45"/>
    </row>
    <row r="841" spans="1:7" ht="19.5" customHeight="1">
      <c r="A841" s="32" t="s">
        <v>653</v>
      </c>
      <c r="B841" s="31"/>
      <c r="C841" s="21"/>
      <c r="D841" s="42"/>
      <c r="E841" s="21"/>
      <c r="G841" s="45"/>
    </row>
    <row r="842" spans="1:7" ht="19.5" customHeight="1">
      <c r="A842" s="32" t="s">
        <v>1034</v>
      </c>
      <c r="B842" s="31"/>
      <c r="C842" s="21"/>
      <c r="D842" s="42"/>
      <c r="E842" s="21"/>
      <c r="G842" s="45"/>
    </row>
    <row r="843" spans="1:7" ht="19.5" customHeight="1">
      <c r="A843" s="32" t="s">
        <v>654</v>
      </c>
      <c r="B843" s="31"/>
      <c r="C843" s="21"/>
      <c r="D843" s="42"/>
      <c r="E843" s="21"/>
      <c r="G843" s="45"/>
    </row>
    <row r="844" spans="1:7" ht="19.5" customHeight="1">
      <c r="A844" s="32" t="s">
        <v>655</v>
      </c>
      <c r="B844" s="31"/>
      <c r="C844" s="21"/>
      <c r="D844" s="42"/>
      <c r="E844" s="21"/>
      <c r="G844" s="45"/>
    </row>
    <row r="845" spans="1:7" ht="19.5" customHeight="1">
      <c r="A845" s="32" t="s">
        <v>656</v>
      </c>
      <c r="B845" s="31">
        <v>782</v>
      </c>
      <c r="C845" s="21">
        <v>531</v>
      </c>
      <c r="D845" s="42">
        <v>0.679028132992327</v>
      </c>
      <c r="E845" s="21"/>
      <c r="G845" s="45"/>
    </row>
    <row r="846" spans="1:7" ht="19.5" customHeight="1">
      <c r="A846" s="33" t="s">
        <v>124</v>
      </c>
      <c r="B846" s="38">
        <f>SUM(B847:B873)</f>
        <v>880</v>
      </c>
      <c r="C846" s="44">
        <f>SUM(C847:C873)</f>
        <v>527</v>
      </c>
      <c r="D846" s="42">
        <v>0.598863636363636</v>
      </c>
      <c r="E846" s="21"/>
      <c r="G846" s="45"/>
    </row>
    <row r="847" spans="1:7" ht="19.5" customHeight="1">
      <c r="A847" s="32" t="s">
        <v>626</v>
      </c>
      <c r="B847" s="31">
        <v>60</v>
      </c>
      <c r="C847" s="21">
        <v>55</v>
      </c>
      <c r="D847" s="42">
        <v>0.916666666666667</v>
      </c>
      <c r="E847" s="21"/>
      <c r="G847" s="45"/>
    </row>
    <row r="848" spans="1:7" ht="19.5" customHeight="1">
      <c r="A848" s="32" t="s">
        <v>627</v>
      </c>
      <c r="B848" s="31"/>
      <c r="C848" s="21"/>
      <c r="D848" s="42"/>
      <c r="E848" s="21"/>
      <c r="G848" s="45"/>
    </row>
    <row r="849" spans="1:7" ht="19.5" customHeight="1">
      <c r="A849" s="32" t="s">
        <v>628</v>
      </c>
      <c r="B849" s="31"/>
      <c r="C849" s="21"/>
      <c r="D849" s="42"/>
      <c r="E849" s="21"/>
      <c r="G849" s="45"/>
    </row>
    <row r="850" spans="1:7" ht="19.5" customHeight="1">
      <c r="A850" s="32" t="s">
        <v>657</v>
      </c>
      <c r="B850" s="31">
        <v>76</v>
      </c>
      <c r="C850" s="21">
        <v>75</v>
      </c>
      <c r="D850" s="42">
        <v>0.986842105263158</v>
      </c>
      <c r="E850" s="21"/>
      <c r="G850" s="45"/>
    </row>
    <row r="851" spans="1:7" ht="19.5" customHeight="1">
      <c r="A851" s="32" t="s">
        <v>658</v>
      </c>
      <c r="B851" s="31">
        <v>203</v>
      </c>
      <c r="C851" s="21">
        <v>70</v>
      </c>
      <c r="D851" s="42">
        <v>0.344827586206897</v>
      </c>
      <c r="E851" s="21"/>
      <c r="G851" s="45"/>
    </row>
    <row r="852" spans="1:7" ht="19.5" customHeight="1">
      <c r="A852" s="32" t="s">
        <v>659</v>
      </c>
      <c r="B852" s="31"/>
      <c r="C852" s="21"/>
      <c r="D852" s="42"/>
      <c r="E852" s="21"/>
      <c r="G852" s="45"/>
    </row>
    <row r="853" spans="1:7" ht="19.5" customHeight="1">
      <c r="A853" s="32" t="s">
        <v>660</v>
      </c>
      <c r="B853" s="31"/>
      <c r="C853" s="21"/>
      <c r="D853" s="42"/>
      <c r="E853" s="21"/>
      <c r="G853" s="45"/>
    </row>
    <row r="854" spans="1:7" ht="19.5" customHeight="1">
      <c r="A854" s="32" t="s">
        <v>661</v>
      </c>
      <c r="B854" s="31"/>
      <c r="C854" s="21"/>
      <c r="D854" s="42"/>
      <c r="E854" s="21"/>
      <c r="G854" s="45"/>
    </row>
    <row r="855" spans="1:7" ht="19.5" customHeight="1">
      <c r="A855" s="32" t="s">
        <v>662</v>
      </c>
      <c r="B855" s="31">
        <v>277</v>
      </c>
      <c r="C855" s="21">
        <v>135</v>
      </c>
      <c r="D855" s="42">
        <v>0.487364620938628</v>
      </c>
      <c r="E855" s="21"/>
      <c r="G855" s="45"/>
    </row>
    <row r="856" spans="1:7" ht="19.5" customHeight="1">
      <c r="A856" s="32" t="s">
        <v>663</v>
      </c>
      <c r="B856" s="31"/>
      <c r="C856" s="21"/>
      <c r="D856" s="42"/>
      <c r="E856" s="21"/>
      <c r="G856" s="45"/>
    </row>
    <row r="857" spans="1:7" ht="19.5" customHeight="1">
      <c r="A857" s="32" t="s">
        <v>664</v>
      </c>
      <c r="B857" s="31">
        <v>12</v>
      </c>
      <c r="C857" s="21">
        <v>8</v>
      </c>
      <c r="D857" s="42">
        <v>0.666666666666667</v>
      </c>
      <c r="E857" s="21"/>
      <c r="G857" s="45"/>
    </row>
    <row r="858" spans="1:7" ht="19.5" customHeight="1">
      <c r="A858" s="32" t="s">
        <v>665</v>
      </c>
      <c r="B858" s="31">
        <v>200</v>
      </c>
      <c r="C858" s="21">
        <v>150</v>
      </c>
      <c r="D858" s="42">
        <v>0.75</v>
      </c>
      <c r="E858" s="21"/>
      <c r="G858" s="45"/>
    </row>
    <row r="859" spans="1:7" ht="19.5" customHeight="1">
      <c r="A859" s="32" t="s">
        <v>666</v>
      </c>
      <c r="B859" s="31">
        <v>9</v>
      </c>
      <c r="C859" s="21">
        <v>9</v>
      </c>
      <c r="D859" s="42">
        <v>1</v>
      </c>
      <c r="E859" s="21"/>
      <c r="G859" s="45"/>
    </row>
    <row r="860" spans="1:7" ht="19.5" customHeight="1">
      <c r="A860" s="32" t="s">
        <v>667</v>
      </c>
      <c r="B860" s="31"/>
      <c r="C860" s="21"/>
      <c r="D860" s="42"/>
      <c r="E860" s="21"/>
      <c r="G860" s="45"/>
    </row>
    <row r="861" spans="1:7" ht="19.5" customHeight="1">
      <c r="A861" s="32" t="s">
        <v>668</v>
      </c>
      <c r="B861" s="31"/>
      <c r="C861" s="21"/>
      <c r="D861" s="42"/>
      <c r="E861" s="21"/>
      <c r="G861" s="45"/>
    </row>
    <row r="862" spans="1:7" ht="19.5" customHeight="1">
      <c r="A862" s="32" t="s">
        <v>669</v>
      </c>
      <c r="B862" s="31"/>
      <c r="C862" s="21"/>
      <c r="D862" s="42"/>
      <c r="E862" s="21"/>
      <c r="G862" s="45"/>
    </row>
    <row r="863" spans="1:7" ht="19.5" customHeight="1">
      <c r="A863" s="32" t="s">
        <v>670</v>
      </c>
      <c r="B863" s="31"/>
      <c r="C863" s="21"/>
      <c r="D863" s="42"/>
      <c r="E863" s="21"/>
      <c r="G863" s="45"/>
    </row>
    <row r="864" spans="1:7" ht="19.5" customHeight="1">
      <c r="A864" s="32" t="s">
        <v>671</v>
      </c>
      <c r="B864" s="31"/>
      <c r="C864" s="21"/>
      <c r="D864" s="42"/>
      <c r="E864" s="21"/>
      <c r="G864" s="45"/>
    </row>
    <row r="865" spans="1:7" ht="19.5" customHeight="1">
      <c r="A865" s="32" t="s">
        <v>672</v>
      </c>
      <c r="B865" s="31"/>
      <c r="C865" s="21"/>
      <c r="D865" s="42"/>
      <c r="E865" s="21"/>
      <c r="G865" s="45"/>
    </row>
    <row r="866" spans="1:7" ht="19.5" customHeight="1">
      <c r="A866" s="32" t="s">
        <v>673</v>
      </c>
      <c r="B866" s="31"/>
      <c r="C866" s="21"/>
      <c r="D866" s="42"/>
      <c r="E866" s="21"/>
      <c r="G866" s="45"/>
    </row>
    <row r="867" spans="1:7" ht="19.5" customHeight="1">
      <c r="A867" s="32" t="s">
        <v>674</v>
      </c>
      <c r="B867" s="31"/>
      <c r="C867" s="21"/>
      <c r="D867" s="42"/>
      <c r="E867" s="21"/>
      <c r="G867" s="45"/>
    </row>
    <row r="868" spans="1:7" ht="19.5" customHeight="1">
      <c r="A868" s="32" t="s">
        <v>675</v>
      </c>
      <c r="B868" s="31"/>
      <c r="C868" s="21"/>
      <c r="D868" s="42"/>
      <c r="E868" s="21"/>
      <c r="G868" s="45"/>
    </row>
    <row r="869" spans="1:7" ht="19.5" customHeight="1">
      <c r="A869" s="32" t="s">
        <v>676</v>
      </c>
      <c r="B869" s="31"/>
      <c r="C869" s="21"/>
      <c r="D869" s="42"/>
      <c r="E869" s="21"/>
      <c r="G869" s="45"/>
    </row>
    <row r="870" spans="1:7" ht="19.5" customHeight="1">
      <c r="A870" s="32" t="s">
        <v>677</v>
      </c>
      <c r="B870" s="31"/>
      <c r="C870" s="21"/>
      <c r="D870" s="42"/>
      <c r="E870" s="21"/>
      <c r="G870" s="45"/>
    </row>
    <row r="871" spans="1:7" ht="19.5" customHeight="1">
      <c r="A871" s="32" t="s">
        <v>1035</v>
      </c>
      <c r="B871" s="31">
        <v>6</v>
      </c>
      <c r="C871" s="21">
        <v>3</v>
      </c>
      <c r="D871" s="42">
        <v>0.5</v>
      </c>
      <c r="E871" s="21"/>
      <c r="G871" s="45"/>
    </row>
    <row r="872" spans="1:7" ht="19.5" customHeight="1">
      <c r="A872" s="32" t="s">
        <v>1036</v>
      </c>
      <c r="B872" s="31">
        <v>15</v>
      </c>
      <c r="C872" s="21">
        <v>7</v>
      </c>
      <c r="D872" s="42">
        <v>0.466666666666667</v>
      </c>
      <c r="E872" s="21"/>
      <c r="G872" s="45"/>
    </row>
    <row r="873" spans="1:7" ht="19.5" customHeight="1">
      <c r="A873" s="32" t="s">
        <v>678</v>
      </c>
      <c r="B873" s="31">
        <v>22</v>
      </c>
      <c r="C873" s="21">
        <v>15</v>
      </c>
      <c r="D873" s="42">
        <v>0.681818181818182</v>
      </c>
      <c r="E873" s="21"/>
      <c r="G873" s="45"/>
    </row>
    <row r="874" spans="1:7" ht="19.5" customHeight="1">
      <c r="A874" s="33" t="s">
        <v>125</v>
      </c>
      <c r="B874" s="38">
        <f>SUM(B875:B901)</f>
        <v>7714</v>
      </c>
      <c r="C874" s="44">
        <f>SUM(C875:C901)</f>
        <v>7490</v>
      </c>
      <c r="D874" s="42">
        <v>0.970961887477314</v>
      </c>
      <c r="E874" s="21"/>
      <c r="G874" s="45"/>
    </row>
    <row r="875" spans="1:7" ht="19.5" customHeight="1">
      <c r="A875" s="32" t="s">
        <v>626</v>
      </c>
      <c r="B875" s="31">
        <v>65</v>
      </c>
      <c r="C875" s="21">
        <v>55</v>
      </c>
      <c r="D875" s="42">
        <v>0.846153846153846</v>
      </c>
      <c r="E875" s="21"/>
      <c r="G875" s="45"/>
    </row>
    <row r="876" spans="1:7" ht="19.5" customHeight="1">
      <c r="A876" s="32" t="s">
        <v>627</v>
      </c>
      <c r="B876" s="31"/>
      <c r="C876" s="21"/>
      <c r="D876" s="42"/>
      <c r="E876" s="21"/>
      <c r="G876" s="45"/>
    </row>
    <row r="877" spans="1:7" ht="19.5" customHeight="1">
      <c r="A877" s="32" t="s">
        <v>628</v>
      </c>
      <c r="B877" s="31"/>
      <c r="C877" s="21"/>
      <c r="D877" s="42"/>
      <c r="E877" s="21"/>
      <c r="G877" s="45"/>
    </row>
    <row r="878" spans="1:7" ht="19.5" customHeight="1">
      <c r="A878" s="32" t="s">
        <v>679</v>
      </c>
      <c r="B878" s="31"/>
      <c r="C878" s="21"/>
      <c r="D878" s="42"/>
      <c r="E878" s="21"/>
      <c r="G878" s="45"/>
    </row>
    <row r="879" spans="1:7" ht="19.5" customHeight="1">
      <c r="A879" s="32" t="s">
        <v>680</v>
      </c>
      <c r="B879" s="31"/>
      <c r="C879" s="21"/>
      <c r="D879" s="42"/>
      <c r="E879" s="21"/>
      <c r="G879" s="45"/>
    </row>
    <row r="880" spans="1:7" ht="19.5" customHeight="1">
      <c r="A880" s="32" t="s">
        <v>681</v>
      </c>
      <c r="B880" s="31"/>
      <c r="C880" s="21"/>
      <c r="D880" s="42"/>
      <c r="E880" s="21"/>
      <c r="G880" s="45"/>
    </row>
    <row r="881" spans="1:7" ht="19.5" customHeight="1">
      <c r="A881" s="32" t="s">
        <v>682</v>
      </c>
      <c r="B881" s="31"/>
      <c r="C881" s="21"/>
      <c r="D881" s="42"/>
      <c r="E881" s="21"/>
      <c r="G881" s="45"/>
    </row>
    <row r="882" spans="1:7" ht="19.5" customHeight="1">
      <c r="A882" s="32" t="s">
        <v>683</v>
      </c>
      <c r="B882" s="31"/>
      <c r="C882" s="21"/>
      <c r="D882" s="42"/>
      <c r="E882" s="21"/>
      <c r="G882" s="45"/>
    </row>
    <row r="883" spans="1:7" ht="19.5" customHeight="1">
      <c r="A883" s="32" t="s">
        <v>684</v>
      </c>
      <c r="B883" s="31"/>
      <c r="C883" s="21"/>
      <c r="D883" s="42"/>
      <c r="E883" s="21"/>
      <c r="G883" s="45"/>
    </row>
    <row r="884" spans="1:7" ht="19.5" customHeight="1">
      <c r="A884" s="32" t="s">
        <v>685</v>
      </c>
      <c r="B884" s="31"/>
      <c r="C884" s="21"/>
      <c r="D884" s="42"/>
      <c r="E884" s="21"/>
      <c r="G884" s="45"/>
    </row>
    <row r="885" spans="1:7" ht="19.5" customHeight="1">
      <c r="A885" s="32" t="s">
        <v>686</v>
      </c>
      <c r="B885" s="31">
        <v>253</v>
      </c>
      <c r="C885" s="21">
        <v>250</v>
      </c>
      <c r="D885" s="42">
        <v>0.988142292490119</v>
      </c>
      <c r="E885" s="21"/>
      <c r="G885" s="45"/>
    </row>
    <row r="886" spans="1:7" ht="19.5" customHeight="1">
      <c r="A886" s="32" t="s">
        <v>687</v>
      </c>
      <c r="B886" s="31"/>
      <c r="C886" s="21"/>
      <c r="D886" s="42"/>
      <c r="E886" s="21"/>
      <c r="G886" s="45"/>
    </row>
    <row r="887" spans="1:7" ht="19.5" customHeight="1">
      <c r="A887" s="32" t="s">
        <v>688</v>
      </c>
      <c r="B887" s="31"/>
      <c r="C887" s="21"/>
      <c r="D887" s="42"/>
      <c r="E887" s="21"/>
      <c r="G887" s="45"/>
    </row>
    <row r="888" spans="1:7" ht="19.5" customHeight="1">
      <c r="A888" s="32" t="s">
        <v>689</v>
      </c>
      <c r="B888" s="31">
        <v>284</v>
      </c>
      <c r="C888" s="21">
        <v>135</v>
      </c>
      <c r="D888" s="42">
        <v>0.475352112676056</v>
      </c>
      <c r="E888" s="21"/>
      <c r="G888" s="45"/>
    </row>
    <row r="889" spans="1:7" ht="19.5" customHeight="1">
      <c r="A889" s="32" t="s">
        <v>690</v>
      </c>
      <c r="B889" s="31">
        <v>110</v>
      </c>
      <c r="C889" s="21">
        <v>50</v>
      </c>
      <c r="D889" s="42">
        <v>0.454545454545455</v>
      </c>
      <c r="E889" s="21"/>
      <c r="G889" s="45"/>
    </row>
    <row r="890" spans="1:7" ht="19.5" customHeight="1">
      <c r="A890" s="32" t="s">
        <v>691</v>
      </c>
      <c r="B890" s="31">
        <v>2532</v>
      </c>
      <c r="C890" s="21">
        <v>2500</v>
      </c>
      <c r="D890" s="42">
        <v>0.987361769352291</v>
      </c>
      <c r="E890" s="21"/>
      <c r="G890" s="45"/>
    </row>
    <row r="891" spans="1:7" ht="19.5" customHeight="1">
      <c r="A891" s="32" t="s">
        <v>1037</v>
      </c>
      <c r="B891" s="31"/>
      <c r="C891" s="21"/>
      <c r="D891" s="42"/>
      <c r="E891" s="21"/>
      <c r="G891" s="45"/>
    </row>
    <row r="892" spans="1:7" ht="19.5" customHeight="1">
      <c r="A892" s="32" t="s">
        <v>692</v>
      </c>
      <c r="B892" s="31"/>
      <c r="C892" s="21"/>
      <c r="D892" s="42"/>
      <c r="E892" s="21"/>
      <c r="G892" s="45"/>
    </row>
    <row r="893" spans="1:7" ht="19.5" customHeight="1">
      <c r="A893" s="32" t="s">
        <v>1038</v>
      </c>
      <c r="B893" s="31"/>
      <c r="C893" s="21"/>
      <c r="D893" s="42"/>
      <c r="E893" s="21"/>
      <c r="G893" s="45"/>
    </row>
    <row r="894" spans="1:7" ht="19.5" customHeight="1">
      <c r="A894" s="32" t="s">
        <v>693</v>
      </c>
      <c r="B894" s="31"/>
      <c r="C894" s="21"/>
      <c r="D894" s="42"/>
      <c r="E894" s="21"/>
      <c r="G894" s="45"/>
    </row>
    <row r="895" spans="1:7" ht="19.5" customHeight="1">
      <c r="A895" s="32" t="s">
        <v>694</v>
      </c>
      <c r="B895" s="31"/>
      <c r="C895" s="21"/>
      <c r="D895" s="42"/>
      <c r="E895" s="21"/>
      <c r="G895" s="45"/>
    </row>
    <row r="896" spans="1:7" ht="19.5" customHeight="1">
      <c r="A896" s="32" t="s">
        <v>695</v>
      </c>
      <c r="B896" s="31"/>
      <c r="C896" s="21"/>
      <c r="D896" s="42"/>
      <c r="E896" s="21"/>
      <c r="G896" s="45"/>
    </row>
    <row r="897" spans="1:7" ht="19.5" customHeight="1">
      <c r="A897" s="32" t="s">
        <v>696</v>
      </c>
      <c r="B897" s="31"/>
      <c r="C897" s="21"/>
      <c r="D897" s="42"/>
      <c r="E897" s="21"/>
      <c r="G897" s="45"/>
    </row>
    <row r="898" spans="1:7" ht="19.5" customHeight="1">
      <c r="A898" s="32" t="s">
        <v>673</v>
      </c>
      <c r="B898" s="31"/>
      <c r="C898" s="21"/>
      <c r="D898" s="42"/>
      <c r="E898" s="21"/>
      <c r="G898" s="45"/>
    </row>
    <row r="899" spans="1:7" ht="19.5" customHeight="1">
      <c r="A899" s="32" t="s">
        <v>697</v>
      </c>
      <c r="B899" s="31"/>
      <c r="C899" s="21"/>
      <c r="D899" s="42"/>
      <c r="E899" s="21"/>
      <c r="G899" s="45"/>
    </row>
    <row r="900" spans="1:7" ht="19.5" customHeight="1">
      <c r="A900" s="32" t="s">
        <v>698</v>
      </c>
      <c r="B900" s="31">
        <v>2402</v>
      </c>
      <c r="C900" s="21">
        <v>2500</v>
      </c>
      <c r="D900" s="42">
        <v>1.04079933388843</v>
      </c>
      <c r="E900" s="21"/>
      <c r="G900" s="45"/>
    </row>
    <row r="901" spans="1:7" ht="19.5" customHeight="1">
      <c r="A901" s="32" t="s">
        <v>699</v>
      </c>
      <c r="B901" s="31">
        <v>2068</v>
      </c>
      <c r="C901" s="21">
        <v>2000</v>
      </c>
      <c r="D901" s="42">
        <v>0.967117988394584</v>
      </c>
      <c r="E901" s="21"/>
      <c r="G901" s="45"/>
    </row>
    <row r="902" spans="1:7" ht="19.5" customHeight="1">
      <c r="A902" s="33" t="s">
        <v>126</v>
      </c>
      <c r="B902" s="38">
        <f>SUM(B903:B912)</f>
        <v>0</v>
      </c>
      <c r="C902" s="44">
        <f>SUM(C903:C912)</f>
        <v>0</v>
      </c>
      <c r="D902" s="42"/>
      <c r="E902" s="21"/>
      <c r="G902" s="45"/>
    </row>
    <row r="903" spans="1:7" ht="19.5" customHeight="1">
      <c r="A903" s="32" t="s">
        <v>626</v>
      </c>
      <c r="B903" s="31"/>
      <c r="C903" s="21"/>
      <c r="D903" s="42"/>
      <c r="E903" s="21"/>
      <c r="G903" s="45"/>
    </row>
    <row r="904" spans="1:7" ht="19.5" customHeight="1">
      <c r="A904" s="32" t="s">
        <v>627</v>
      </c>
      <c r="B904" s="31"/>
      <c r="C904" s="21"/>
      <c r="D904" s="42"/>
      <c r="E904" s="21"/>
      <c r="G904" s="45"/>
    </row>
    <row r="905" spans="1:7" ht="19.5" customHeight="1">
      <c r="A905" s="32" t="s">
        <v>628</v>
      </c>
      <c r="B905" s="31"/>
      <c r="C905" s="21"/>
      <c r="D905" s="42"/>
      <c r="E905" s="21"/>
      <c r="G905" s="45"/>
    </row>
    <row r="906" spans="1:7" ht="19.5" customHeight="1">
      <c r="A906" s="32" t="s">
        <v>700</v>
      </c>
      <c r="B906" s="31"/>
      <c r="C906" s="21"/>
      <c r="D906" s="42"/>
      <c r="E906" s="21"/>
      <c r="G906" s="45"/>
    </row>
    <row r="907" spans="1:7" ht="19.5" customHeight="1">
      <c r="A907" s="32" t="s">
        <v>701</v>
      </c>
      <c r="B907" s="31"/>
      <c r="C907" s="21"/>
      <c r="D907" s="42"/>
      <c r="E907" s="21"/>
      <c r="G907" s="45"/>
    </row>
    <row r="908" spans="1:7" ht="19.5" customHeight="1">
      <c r="A908" s="32" t="s">
        <v>702</v>
      </c>
      <c r="B908" s="31"/>
      <c r="C908" s="21"/>
      <c r="D908" s="42"/>
      <c r="E908" s="21"/>
      <c r="G908" s="45"/>
    </row>
    <row r="909" spans="1:7" ht="19.5" customHeight="1">
      <c r="A909" s="32" t="s">
        <v>703</v>
      </c>
      <c r="B909" s="31"/>
      <c r="C909" s="21"/>
      <c r="D909" s="42"/>
      <c r="E909" s="21"/>
      <c r="G909" s="45"/>
    </row>
    <row r="910" spans="1:7" ht="19.5" customHeight="1">
      <c r="A910" s="32" t="s">
        <v>1039</v>
      </c>
      <c r="B910" s="31"/>
      <c r="C910" s="21"/>
      <c r="D910" s="42"/>
      <c r="E910" s="21"/>
      <c r="G910" s="45"/>
    </row>
    <row r="911" spans="1:7" ht="19.5" customHeight="1">
      <c r="A911" s="32" t="s">
        <v>704</v>
      </c>
      <c r="B911" s="31"/>
      <c r="C911" s="21"/>
      <c r="D911" s="42"/>
      <c r="E911" s="21"/>
      <c r="G911" s="45"/>
    </row>
    <row r="912" spans="1:7" ht="19.5" customHeight="1">
      <c r="A912" s="32" t="s">
        <v>705</v>
      </c>
      <c r="B912" s="31"/>
      <c r="C912" s="21"/>
      <c r="D912" s="42"/>
      <c r="E912" s="21"/>
      <c r="G912" s="45"/>
    </row>
    <row r="913" spans="1:7" ht="19.5" customHeight="1">
      <c r="A913" s="33" t="s">
        <v>127</v>
      </c>
      <c r="B913" s="38">
        <f>SUM(B914:B923)</f>
        <v>8019</v>
      </c>
      <c r="C913" s="44">
        <f>SUM(C914:C923)</f>
        <v>3300</v>
      </c>
      <c r="D913" s="42">
        <v>0.411522633744856</v>
      </c>
      <c r="E913" s="21"/>
      <c r="G913" s="45"/>
    </row>
    <row r="914" spans="1:7" ht="19.5" customHeight="1">
      <c r="A914" s="32" t="s">
        <v>626</v>
      </c>
      <c r="B914" s="31"/>
      <c r="C914" s="21"/>
      <c r="D914" s="42"/>
      <c r="E914" s="21"/>
      <c r="G914" s="45"/>
    </row>
    <row r="915" spans="1:7" ht="19.5" customHeight="1">
      <c r="A915" s="32" t="s">
        <v>627</v>
      </c>
      <c r="B915" s="31">
        <v>24</v>
      </c>
      <c r="C915" s="21">
        <v>20</v>
      </c>
      <c r="D915" s="42">
        <v>0.833333333333333</v>
      </c>
      <c r="E915" s="21"/>
      <c r="G915" s="45"/>
    </row>
    <row r="916" spans="1:7" ht="19.5" customHeight="1">
      <c r="A916" s="32" t="s">
        <v>628</v>
      </c>
      <c r="B916" s="31"/>
      <c r="C916" s="21"/>
      <c r="D916" s="42"/>
      <c r="E916" s="21"/>
      <c r="G916" s="45"/>
    </row>
    <row r="917" spans="1:7" ht="19.5" customHeight="1">
      <c r="A917" s="32" t="s">
        <v>706</v>
      </c>
      <c r="B917" s="31">
        <v>1408</v>
      </c>
      <c r="C917" s="21">
        <v>1500</v>
      </c>
      <c r="D917" s="42">
        <v>1.06534090909091</v>
      </c>
      <c r="E917" s="21"/>
      <c r="G917" s="45"/>
    </row>
    <row r="918" spans="1:7" ht="19.5" customHeight="1">
      <c r="A918" s="32" t="s">
        <v>707</v>
      </c>
      <c r="B918" s="31">
        <v>3483</v>
      </c>
      <c r="C918" s="21"/>
      <c r="D918" s="42">
        <v>0</v>
      </c>
      <c r="E918" s="21"/>
      <c r="G918" s="45"/>
    </row>
    <row r="919" spans="1:7" ht="19.5" customHeight="1">
      <c r="A919" s="32" t="s">
        <v>708</v>
      </c>
      <c r="B919" s="31">
        <v>155</v>
      </c>
      <c r="C919" s="21">
        <v>50</v>
      </c>
      <c r="D919" s="42">
        <v>0.32258064516129</v>
      </c>
      <c r="E919" s="21"/>
      <c r="G919" s="45"/>
    </row>
    <row r="920" spans="1:7" ht="19.5" customHeight="1">
      <c r="A920" s="32" t="s">
        <v>709</v>
      </c>
      <c r="B920" s="31">
        <v>658</v>
      </c>
      <c r="C920" s="21">
        <v>350</v>
      </c>
      <c r="D920" s="42">
        <v>0.531914893617021</v>
      </c>
      <c r="E920" s="21"/>
      <c r="G920" s="45"/>
    </row>
    <row r="921" spans="1:7" ht="19.5" customHeight="1">
      <c r="A921" s="32" t="s">
        <v>710</v>
      </c>
      <c r="B921" s="31"/>
      <c r="C921" s="21"/>
      <c r="D921" s="42"/>
      <c r="E921" s="21"/>
      <c r="G921" s="45"/>
    </row>
    <row r="922" spans="1:7" ht="19.5" customHeight="1">
      <c r="A922" s="32" t="s">
        <v>711</v>
      </c>
      <c r="B922" s="31"/>
      <c r="C922" s="21"/>
      <c r="D922" s="42"/>
      <c r="E922" s="21"/>
      <c r="G922" s="45"/>
    </row>
    <row r="923" spans="1:7" ht="19.5" customHeight="1">
      <c r="A923" s="32" t="s">
        <v>712</v>
      </c>
      <c r="B923" s="31">
        <v>2291</v>
      </c>
      <c r="C923" s="21">
        <v>1380</v>
      </c>
      <c r="D923" s="42">
        <v>0.60235704932344</v>
      </c>
      <c r="E923" s="21"/>
      <c r="G923" s="45"/>
    </row>
    <row r="924" spans="1:7" ht="19.5" customHeight="1">
      <c r="A924" s="33" t="s">
        <v>128</v>
      </c>
      <c r="B924" s="38">
        <f>SUM(B925:B929)</f>
        <v>2310</v>
      </c>
      <c r="C924" s="44">
        <f>SUM(C925:C929)</f>
        <v>507</v>
      </c>
      <c r="D924" s="42">
        <v>0.219480519480519</v>
      </c>
      <c r="E924" s="21"/>
      <c r="G924" s="45"/>
    </row>
    <row r="925" spans="1:7" ht="19.5" customHeight="1">
      <c r="A925" s="32" t="s">
        <v>713</v>
      </c>
      <c r="B925" s="31">
        <v>15</v>
      </c>
      <c r="C925" s="21">
        <v>7</v>
      </c>
      <c r="D925" s="42">
        <v>0.466666666666667</v>
      </c>
      <c r="E925" s="21"/>
      <c r="G925" s="45"/>
    </row>
    <row r="926" spans="1:7" ht="19.5" customHeight="1">
      <c r="A926" s="32" t="s">
        <v>714</v>
      </c>
      <c r="B926" s="31">
        <v>1595</v>
      </c>
      <c r="C926" s="21"/>
      <c r="D926" s="42">
        <v>0</v>
      </c>
      <c r="E926" s="21"/>
      <c r="G926" s="45"/>
    </row>
    <row r="927" spans="1:7" ht="19.5" customHeight="1">
      <c r="A927" s="32" t="s">
        <v>715</v>
      </c>
      <c r="B927" s="31">
        <v>700</v>
      </c>
      <c r="C927" s="21">
        <v>200</v>
      </c>
      <c r="D927" s="42">
        <v>0.285714285714286</v>
      </c>
      <c r="E927" s="21"/>
      <c r="G927" s="45"/>
    </row>
    <row r="928" spans="1:7" ht="19.5" customHeight="1">
      <c r="A928" s="32" t="s">
        <v>716</v>
      </c>
      <c r="B928" s="31"/>
      <c r="C928" s="21"/>
      <c r="D928" s="42"/>
      <c r="E928" s="21"/>
      <c r="G928" s="45"/>
    </row>
    <row r="929" spans="1:7" ht="19.5" customHeight="1">
      <c r="A929" s="32" t="s">
        <v>717</v>
      </c>
      <c r="B929" s="31"/>
      <c r="C929" s="21">
        <v>300</v>
      </c>
      <c r="D929" s="42"/>
      <c r="E929" s="21"/>
      <c r="G929" s="45"/>
    </row>
    <row r="930" spans="1:7" ht="19.5" customHeight="1">
      <c r="A930" s="33" t="s">
        <v>129</v>
      </c>
      <c r="B930" s="38">
        <f>SUM(B931:B936)</f>
        <v>1038</v>
      </c>
      <c r="C930" s="44">
        <f>SUM(C931:C936)</f>
        <v>825</v>
      </c>
      <c r="D930" s="42">
        <v>0.794797687861272</v>
      </c>
      <c r="E930" s="21"/>
      <c r="G930" s="45"/>
    </row>
    <row r="931" spans="1:7" ht="19.5" customHeight="1">
      <c r="A931" s="32" t="s">
        <v>718</v>
      </c>
      <c r="B931" s="31">
        <v>403</v>
      </c>
      <c r="C931" s="21">
        <v>200</v>
      </c>
      <c r="D931" s="42">
        <v>0.496277915632754</v>
      </c>
      <c r="E931" s="21"/>
      <c r="G931" s="45"/>
    </row>
    <row r="932" spans="1:7" ht="19.5" customHeight="1">
      <c r="A932" s="32" t="s">
        <v>1040</v>
      </c>
      <c r="B932" s="31"/>
      <c r="C932" s="21"/>
      <c r="D932" s="42"/>
      <c r="E932" s="21"/>
      <c r="G932" s="45"/>
    </row>
    <row r="933" spans="1:7" ht="19.5" customHeight="1">
      <c r="A933" s="32" t="s">
        <v>719</v>
      </c>
      <c r="B933" s="31">
        <v>557</v>
      </c>
      <c r="C933" s="21">
        <v>550</v>
      </c>
      <c r="D933" s="42">
        <v>0.987432675044883</v>
      </c>
      <c r="E933" s="21"/>
      <c r="G933" s="45"/>
    </row>
    <row r="934" spans="1:7" ht="19.5" customHeight="1">
      <c r="A934" s="32" t="s">
        <v>720</v>
      </c>
      <c r="B934" s="31"/>
      <c r="C934" s="21"/>
      <c r="D934" s="42"/>
      <c r="E934" s="21"/>
      <c r="G934" s="45"/>
    </row>
    <row r="935" spans="1:7" ht="19.5" customHeight="1">
      <c r="A935" s="32" t="s">
        <v>721</v>
      </c>
      <c r="B935" s="31"/>
      <c r="C935" s="21"/>
      <c r="D935" s="42"/>
      <c r="E935" s="21"/>
      <c r="G935" s="45"/>
    </row>
    <row r="936" spans="1:7" ht="19.5" customHeight="1">
      <c r="A936" s="32" t="s">
        <v>722</v>
      </c>
      <c r="B936" s="31">
        <v>78</v>
      </c>
      <c r="C936" s="21">
        <v>75</v>
      </c>
      <c r="D936" s="42">
        <v>0.961538461538462</v>
      </c>
      <c r="E936" s="21"/>
      <c r="G936" s="45"/>
    </row>
    <row r="937" spans="1:7" ht="19.5" customHeight="1">
      <c r="A937" s="33" t="s">
        <v>1041</v>
      </c>
      <c r="B937" s="38">
        <f>SUM(B938:B943)</f>
        <v>4</v>
      </c>
      <c r="C937" s="44">
        <f>SUM(C938:C943)</f>
        <v>2</v>
      </c>
      <c r="D937" s="42">
        <v>0.5</v>
      </c>
      <c r="E937" s="21"/>
      <c r="G937" s="45"/>
    </row>
    <row r="938" spans="1:7" ht="19.5" customHeight="1">
      <c r="A938" s="32" t="s">
        <v>1042</v>
      </c>
      <c r="B938" s="31"/>
      <c r="C938" s="21"/>
      <c r="D938" s="42"/>
      <c r="E938" s="21"/>
      <c r="G938" s="45"/>
    </row>
    <row r="939" spans="1:7" ht="19.5" customHeight="1">
      <c r="A939" s="32" t="s">
        <v>1043</v>
      </c>
      <c r="B939" s="31">
        <v>4</v>
      </c>
      <c r="C939" s="21">
        <v>2</v>
      </c>
      <c r="D939" s="42">
        <v>0.5</v>
      </c>
      <c r="E939" s="21"/>
      <c r="G939" s="45"/>
    </row>
    <row r="940" spans="1:7" ht="19.5" customHeight="1">
      <c r="A940" s="32" t="s">
        <v>1044</v>
      </c>
      <c r="B940" s="31"/>
      <c r="C940" s="21"/>
      <c r="D940" s="42"/>
      <c r="E940" s="21"/>
      <c r="G940" s="45"/>
    </row>
    <row r="941" spans="1:7" ht="19.5" customHeight="1">
      <c r="A941" s="32" t="s">
        <v>1045</v>
      </c>
      <c r="B941" s="31"/>
      <c r="C941" s="21"/>
      <c r="D941" s="42"/>
      <c r="E941" s="21"/>
      <c r="G941" s="45"/>
    </row>
    <row r="942" spans="1:7" ht="19.5" customHeight="1">
      <c r="A942" s="32" t="s">
        <v>1046</v>
      </c>
      <c r="B942" s="31"/>
      <c r="C942" s="21"/>
      <c r="D942" s="42"/>
      <c r="E942" s="21"/>
      <c r="G942" s="45"/>
    </row>
    <row r="943" spans="1:7" ht="19.5" customHeight="1">
      <c r="A943" s="32" t="s">
        <v>1047</v>
      </c>
      <c r="B943" s="31"/>
      <c r="C943" s="21"/>
      <c r="D943" s="42"/>
      <c r="E943" s="21"/>
      <c r="G943" s="45"/>
    </row>
    <row r="944" spans="1:7" ht="19.5" customHeight="1">
      <c r="A944" s="33" t="s">
        <v>1048</v>
      </c>
      <c r="B944" s="38">
        <f>SUM(B945:B947)</f>
        <v>0</v>
      </c>
      <c r="C944" s="44">
        <f>SUM(C945:C947)</f>
        <v>0</v>
      </c>
      <c r="D944" s="42"/>
      <c r="E944" s="21"/>
      <c r="G944" s="45"/>
    </row>
    <row r="945" spans="1:7" ht="19.5" customHeight="1">
      <c r="A945" s="32" t="s">
        <v>1049</v>
      </c>
      <c r="B945" s="31"/>
      <c r="C945" s="21"/>
      <c r="D945" s="42"/>
      <c r="E945" s="21"/>
      <c r="G945" s="45"/>
    </row>
    <row r="946" spans="1:7" ht="19.5" customHeight="1">
      <c r="A946" s="32" t="s">
        <v>1050</v>
      </c>
      <c r="B946" s="31"/>
      <c r="C946" s="21"/>
      <c r="D946" s="42"/>
      <c r="E946" s="21"/>
      <c r="G946" s="45"/>
    </row>
    <row r="947" spans="1:7" ht="19.5" customHeight="1">
      <c r="A947" s="32" t="s">
        <v>1051</v>
      </c>
      <c r="B947" s="31"/>
      <c r="C947" s="21"/>
      <c r="D947" s="42"/>
      <c r="E947" s="21"/>
      <c r="G947" s="45"/>
    </row>
    <row r="948" spans="1:7" ht="19.5" customHeight="1">
      <c r="A948" s="33" t="s">
        <v>130</v>
      </c>
      <c r="B948" s="38">
        <f>SUM(B949:B950)</f>
        <v>1434</v>
      </c>
      <c r="C948" s="44">
        <f>SUM(C949:C950)</f>
        <v>202</v>
      </c>
      <c r="D948" s="42">
        <v>0.140864714086471</v>
      </c>
      <c r="E948" s="21"/>
      <c r="G948" s="45"/>
    </row>
    <row r="949" spans="1:7" ht="19.5" customHeight="1">
      <c r="A949" s="32" t="s">
        <v>723</v>
      </c>
      <c r="B949" s="31"/>
      <c r="C949" s="21"/>
      <c r="D949" s="42"/>
      <c r="E949" s="21"/>
      <c r="G949" s="45"/>
    </row>
    <row r="950" spans="1:7" ht="19.5" customHeight="1">
      <c r="A950" s="32" t="s">
        <v>724</v>
      </c>
      <c r="B950" s="31">
        <v>1434</v>
      </c>
      <c r="C950" s="21">
        <v>202</v>
      </c>
      <c r="D950" s="42">
        <v>0.140864714086471</v>
      </c>
      <c r="E950" s="21"/>
      <c r="G950" s="45"/>
    </row>
    <row r="951" spans="1:7" ht="19.5" customHeight="1">
      <c r="A951" s="29" t="s">
        <v>1052</v>
      </c>
      <c r="B951" s="41">
        <f>B952+B982+B992+B1002+B1007+B1014+B1019</f>
        <v>872</v>
      </c>
      <c r="C951" s="50">
        <f>C952+C982+C992+C1002+C1007+C1014+C1019</f>
        <v>642</v>
      </c>
      <c r="D951" s="42">
        <v>0.736238532110092</v>
      </c>
      <c r="E951" s="21"/>
      <c r="G951" s="45"/>
    </row>
    <row r="952" spans="1:7" ht="19.5" customHeight="1">
      <c r="A952" s="33" t="s">
        <v>131</v>
      </c>
      <c r="B952" s="38">
        <f>SUM(B953:B981)</f>
        <v>844</v>
      </c>
      <c r="C952" s="44">
        <f>SUM(C953:C981)</f>
        <v>642</v>
      </c>
      <c r="D952" s="42">
        <v>0.760663507109005</v>
      </c>
      <c r="E952" s="21"/>
      <c r="G952" s="45"/>
    </row>
    <row r="953" spans="1:7" ht="19.5" customHeight="1">
      <c r="A953" s="32" t="s">
        <v>626</v>
      </c>
      <c r="B953" s="31">
        <v>306</v>
      </c>
      <c r="C953" s="21">
        <v>300</v>
      </c>
      <c r="D953" s="42">
        <v>0.980392156862745</v>
      </c>
      <c r="E953" s="21"/>
      <c r="G953" s="45"/>
    </row>
    <row r="954" spans="1:7" ht="19.5" customHeight="1">
      <c r="A954" s="32" t="s">
        <v>627</v>
      </c>
      <c r="B954" s="31"/>
      <c r="C954" s="21"/>
      <c r="D954" s="42"/>
      <c r="E954" s="21"/>
      <c r="G954" s="45"/>
    </row>
    <row r="955" spans="1:7" ht="19.5" customHeight="1">
      <c r="A955" s="32" t="s">
        <v>628</v>
      </c>
      <c r="B955" s="31"/>
      <c r="C955" s="21"/>
      <c r="D955" s="42"/>
      <c r="E955" s="21"/>
      <c r="G955" s="45"/>
    </row>
    <row r="956" spans="1:7" ht="19.5" customHeight="1">
      <c r="A956" s="32" t="s">
        <v>725</v>
      </c>
      <c r="B956" s="31"/>
      <c r="C956" s="21"/>
      <c r="D956" s="42"/>
      <c r="E956" s="21"/>
      <c r="G956" s="45"/>
    </row>
    <row r="957" spans="1:7" ht="19.5" customHeight="1">
      <c r="A957" s="32" t="s">
        <v>726</v>
      </c>
      <c r="B957" s="31"/>
      <c r="C957" s="21"/>
      <c r="D957" s="42"/>
      <c r="E957" s="21"/>
      <c r="G957" s="45"/>
    </row>
    <row r="958" spans="1:7" ht="19.5" customHeight="1">
      <c r="A958" s="32" t="s">
        <v>727</v>
      </c>
      <c r="B958" s="31">
        <v>245</v>
      </c>
      <c r="C958" s="21">
        <v>182</v>
      </c>
      <c r="D958" s="42">
        <v>0.742857142857143</v>
      </c>
      <c r="E958" s="21"/>
      <c r="G958" s="45"/>
    </row>
    <row r="959" spans="1:7" ht="19.5" customHeight="1">
      <c r="A959" s="32" t="s">
        <v>728</v>
      </c>
      <c r="B959" s="31"/>
      <c r="C959" s="21"/>
      <c r="D959" s="42"/>
      <c r="E959" s="21"/>
      <c r="G959" s="45"/>
    </row>
    <row r="960" spans="1:7" ht="19.5" customHeight="1">
      <c r="A960" s="32" t="s">
        <v>729</v>
      </c>
      <c r="B960" s="31">
        <v>56</v>
      </c>
      <c r="C960" s="21">
        <v>30</v>
      </c>
      <c r="D960" s="42">
        <v>0.535714285714286</v>
      </c>
      <c r="E960" s="21"/>
      <c r="G960" s="45"/>
    </row>
    <row r="961" spans="1:7" ht="19.5" customHeight="1">
      <c r="A961" s="32" t="s">
        <v>730</v>
      </c>
      <c r="B961" s="31"/>
      <c r="C961" s="21"/>
      <c r="D961" s="42"/>
      <c r="E961" s="21"/>
      <c r="G961" s="45"/>
    </row>
    <row r="962" spans="1:7" ht="19.5" customHeight="1">
      <c r="A962" s="32" t="s">
        <v>731</v>
      </c>
      <c r="B962" s="31"/>
      <c r="C962" s="21"/>
      <c r="D962" s="42"/>
      <c r="E962" s="21"/>
      <c r="G962" s="45"/>
    </row>
    <row r="963" spans="1:7" ht="19.5" customHeight="1">
      <c r="A963" s="32" t="s">
        <v>732</v>
      </c>
      <c r="B963" s="31"/>
      <c r="C963" s="21"/>
      <c r="D963" s="42"/>
      <c r="E963" s="21"/>
      <c r="G963" s="45"/>
    </row>
    <row r="964" spans="1:7" ht="19.5" customHeight="1">
      <c r="A964" s="32" t="s">
        <v>733</v>
      </c>
      <c r="B964" s="31">
        <v>10</v>
      </c>
      <c r="C964" s="21">
        <v>5</v>
      </c>
      <c r="D964" s="42">
        <v>0.5</v>
      </c>
      <c r="E964" s="21"/>
      <c r="G964" s="45"/>
    </row>
    <row r="965" spans="1:7" ht="19.5" customHeight="1">
      <c r="A965" s="32" t="s">
        <v>734</v>
      </c>
      <c r="B965" s="31"/>
      <c r="C965" s="21"/>
      <c r="D965" s="42"/>
      <c r="E965" s="21"/>
      <c r="G965" s="45"/>
    </row>
    <row r="966" spans="1:7" ht="19.5" customHeight="1">
      <c r="A966" s="32" t="s">
        <v>735</v>
      </c>
      <c r="B966" s="31"/>
      <c r="C966" s="21"/>
      <c r="D966" s="42"/>
      <c r="E966" s="21"/>
      <c r="G966" s="45"/>
    </row>
    <row r="967" spans="1:7" ht="19.5" customHeight="1">
      <c r="A967" s="32" t="s">
        <v>736</v>
      </c>
      <c r="B967" s="31"/>
      <c r="C967" s="21"/>
      <c r="D967" s="42"/>
      <c r="E967" s="21"/>
      <c r="G967" s="45"/>
    </row>
    <row r="968" spans="1:7" ht="19.5" customHeight="1">
      <c r="A968" s="32" t="s">
        <v>737</v>
      </c>
      <c r="B968" s="31"/>
      <c r="C968" s="21"/>
      <c r="D968" s="42"/>
      <c r="E968" s="21"/>
      <c r="G968" s="45"/>
    </row>
    <row r="969" spans="1:7" ht="19.5" customHeight="1">
      <c r="A969" s="32" t="s">
        <v>738</v>
      </c>
      <c r="B969" s="31"/>
      <c r="C969" s="21"/>
      <c r="D969" s="42"/>
      <c r="E969" s="21"/>
      <c r="G969" s="45"/>
    </row>
    <row r="970" spans="1:7" ht="19.5" customHeight="1">
      <c r="A970" s="32" t="s">
        <v>739</v>
      </c>
      <c r="B970" s="31"/>
      <c r="C970" s="21"/>
      <c r="D970" s="42"/>
      <c r="E970" s="21"/>
      <c r="G970" s="45"/>
    </row>
    <row r="971" spans="1:7" ht="19.5" customHeight="1">
      <c r="A971" s="32" t="s">
        <v>740</v>
      </c>
      <c r="B971" s="31"/>
      <c r="C971" s="21"/>
      <c r="D971" s="42"/>
      <c r="E971" s="21"/>
      <c r="G971" s="45"/>
    </row>
    <row r="972" spans="1:7" ht="19.5" customHeight="1">
      <c r="A972" s="32" t="s">
        <v>741</v>
      </c>
      <c r="B972" s="31"/>
      <c r="C972" s="21"/>
      <c r="D972" s="42"/>
      <c r="E972" s="21"/>
      <c r="G972" s="45"/>
    </row>
    <row r="973" spans="1:7" ht="19.5" customHeight="1">
      <c r="A973" s="32" t="s">
        <v>742</v>
      </c>
      <c r="B973" s="31"/>
      <c r="C973" s="21"/>
      <c r="D973" s="42"/>
      <c r="E973" s="21"/>
      <c r="G973" s="45"/>
    </row>
    <row r="974" spans="1:7" ht="19.5" customHeight="1">
      <c r="A974" s="32" t="s">
        <v>743</v>
      </c>
      <c r="B974" s="31"/>
      <c r="C974" s="21"/>
      <c r="D974" s="42"/>
      <c r="E974" s="21"/>
      <c r="G974" s="45"/>
    </row>
    <row r="975" spans="1:7" ht="19.5" customHeight="1">
      <c r="A975" s="32" t="s">
        <v>744</v>
      </c>
      <c r="B975" s="31"/>
      <c r="C975" s="21"/>
      <c r="D975" s="42"/>
      <c r="E975" s="21"/>
      <c r="G975" s="45"/>
    </row>
    <row r="976" spans="1:7" ht="19.5" customHeight="1">
      <c r="A976" s="32" t="s">
        <v>745</v>
      </c>
      <c r="B976" s="31"/>
      <c r="C976" s="21"/>
      <c r="D976" s="42"/>
      <c r="E976" s="21"/>
      <c r="G976" s="45"/>
    </row>
    <row r="977" spans="1:7" ht="19.5" customHeight="1">
      <c r="A977" s="32" t="s">
        <v>746</v>
      </c>
      <c r="B977" s="31"/>
      <c r="C977" s="21"/>
      <c r="D977" s="42"/>
      <c r="E977" s="21"/>
      <c r="G977" s="45"/>
    </row>
    <row r="978" spans="1:7" ht="19.5" customHeight="1">
      <c r="A978" s="32" t="s">
        <v>747</v>
      </c>
      <c r="B978" s="31"/>
      <c r="C978" s="21"/>
      <c r="D978" s="42"/>
      <c r="E978" s="21"/>
      <c r="G978" s="45"/>
    </row>
    <row r="979" spans="1:7" ht="19.5" customHeight="1">
      <c r="A979" s="32" t="s">
        <v>748</v>
      </c>
      <c r="B979" s="31"/>
      <c r="C979" s="21"/>
      <c r="D979" s="42"/>
      <c r="E979" s="21"/>
      <c r="G979" s="45"/>
    </row>
    <row r="980" spans="1:7" ht="19.5" customHeight="1">
      <c r="A980" s="32" t="s">
        <v>749</v>
      </c>
      <c r="B980" s="31"/>
      <c r="C980" s="21"/>
      <c r="D980" s="42"/>
      <c r="E980" s="21"/>
      <c r="G980" s="45"/>
    </row>
    <row r="981" spans="1:7" ht="19.5" customHeight="1">
      <c r="A981" s="32" t="s">
        <v>750</v>
      </c>
      <c r="B981" s="31">
        <v>227</v>
      </c>
      <c r="C981" s="21">
        <v>125</v>
      </c>
      <c r="D981" s="42">
        <v>0.550660792951542</v>
      </c>
      <c r="E981" s="21"/>
      <c r="G981" s="45"/>
    </row>
    <row r="982" spans="1:7" ht="19.5" customHeight="1">
      <c r="A982" s="33" t="s">
        <v>132</v>
      </c>
      <c r="B982" s="38">
        <f>SUM(B983:B991)</f>
        <v>0</v>
      </c>
      <c r="C982" s="44">
        <f>SUM(C983:C991)</f>
        <v>0</v>
      </c>
      <c r="D982" s="42"/>
      <c r="E982" s="21"/>
      <c r="G982" s="45"/>
    </row>
    <row r="983" spans="1:7" ht="19.5" customHeight="1">
      <c r="A983" s="32" t="s">
        <v>626</v>
      </c>
      <c r="B983" s="31"/>
      <c r="C983" s="21"/>
      <c r="D983" s="42"/>
      <c r="E983" s="21"/>
      <c r="G983" s="45"/>
    </row>
    <row r="984" spans="1:7" ht="19.5" customHeight="1">
      <c r="A984" s="32" t="s">
        <v>627</v>
      </c>
      <c r="B984" s="31"/>
      <c r="C984" s="21"/>
      <c r="D984" s="42"/>
      <c r="E984" s="21"/>
      <c r="G984" s="45"/>
    </row>
    <row r="985" spans="1:7" ht="19.5" customHeight="1">
      <c r="A985" s="32" t="s">
        <v>628</v>
      </c>
      <c r="B985" s="31"/>
      <c r="C985" s="21"/>
      <c r="D985" s="42"/>
      <c r="E985" s="21"/>
      <c r="G985" s="45"/>
    </row>
    <row r="986" spans="1:7" ht="19.5" customHeight="1">
      <c r="A986" s="32" t="s">
        <v>751</v>
      </c>
      <c r="B986" s="31"/>
      <c r="C986" s="21"/>
      <c r="D986" s="42"/>
      <c r="E986" s="21"/>
      <c r="G986" s="45"/>
    </row>
    <row r="987" spans="1:7" ht="19.5" customHeight="1">
      <c r="A987" s="32" t="s">
        <v>752</v>
      </c>
      <c r="B987" s="31"/>
      <c r="C987" s="21"/>
      <c r="D987" s="42"/>
      <c r="E987" s="21"/>
      <c r="G987" s="45"/>
    </row>
    <row r="988" spans="1:7" ht="19.5" customHeight="1">
      <c r="A988" s="32" t="s">
        <v>753</v>
      </c>
      <c r="B988" s="31"/>
      <c r="C988" s="21"/>
      <c r="D988" s="42"/>
      <c r="E988" s="21"/>
      <c r="G988" s="45"/>
    </row>
    <row r="989" spans="1:7" ht="19.5" customHeight="1">
      <c r="A989" s="32" t="s">
        <v>754</v>
      </c>
      <c r="B989" s="31"/>
      <c r="C989" s="21"/>
      <c r="D989" s="42"/>
      <c r="E989" s="21"/>
      <c r="G989" s="45"/>
    </row>
    <row r="990" spans="1:7" ht="19.5" customHeight="1">
      <c r="A990" s="32" t="s">
        <v>1053</v>
      </c>
      <c r="B990" s="31"/>
      <c r="C990" s="21"/>
      <c r="D990" s="42"/>
      <c r="E990" s="21"/>
      <c r="G990" s="45"/>
    </row>
    <row r="991" spans="1:7" ht="19.5" customHeight="1">
      <c r="A991" s="32" t="s">
        <v>755</v>
      </c>
      <c r="B991" s="31"/>
      <c r="C991" s="21"/>
      <c r="D991" s="42"/>
      <c r="E991" s="21"/>
      <c r="G991" s="45"/>
    </row>
    <row r="992" spans="1:7" ht="19.5" customHeight="1">
      <c r="A992" s="33" t="s">
        <v>133</v>
      </c>
      <c r="B992" s="38">
        <f>SUM(B993:B1001)</f>
        <v>0</v>
      </c>
      <c r="C992" s="44">
        <f>SUM(C993:C1001)</f>
        <v>0</v>
      </c>
      <c r="D992" s="42"/>
      <c r="E992" s="21"/>
      <c r="G992" s="45"/>
    </row>
    <row r="993" spans="1:7" ht="19.5" customHeight="1">
      <c r="A993" s="32" t="s">
        <v>626</v>
      </c>
      <c r="B993" s="31"/>
      <c r="C993" s="21"/>
      <c r="D993" s="42"/>
      <c r="E993" s="21"/>
      <c r="G993" s="45"/>
    </row>
    <row r="994" spans="1:7" ht="19.5" customHeight="1">
      <c r="A994" s="32" t="s">
        <v>627</v>
      </c>
      <c r="B994" s="31"/>
      <c r="C994" s="21"/>
      <c r="D994" s="42"/>
      <c r="E994" s="21"/>
      <c r="G994" s="45"/>
    </row>
    <row r="995" spans="1:7" ht="19.5" customHeight="1">
      <c r="A995" s="32" t="s">
        <v>628</v>
      </c>
      <c r="B995" s="31"/>
      <c r="C995" s="21"/>
      <c r="D995" s="42"/>
      <c r="E995" s="21"/>
      <c r="G995" s="45"/>
    </row>
    <row r="996" spans="1:7" ht="19.5" customHeight="1">
      <c r="A996" s="32" t="s">
        <v>756</v>
      </c>
      <c r="B996" s="31"/>
      <c r="C996" s="21"/>
      <c r="D996" s="42"/>
      <c r="E996" s="21"/>
      <c r="G996" s="45"/>
    </row>
    <row r="997" spans="1:7" ht="19.5" customHeight="1">
      <c r="A997" s="32" t="s">
        <v>757</v>
      </c>
      <c r="B997" s="31"/>
      <c r="C997" s="21"/>
      <c r="D997" s="42"/>
      <c r="E997" s="21"/>
      <c r="G997" s="45"/>
    </row>
    <row r="998" spans="1:7" ht="19.5" customHeight="1">
      <c r="A998" s="32" t="s">
        <v>758</v>
      </c>
      <c r="B998" s="31"/>
      <c r="C998" s="21"/>
      <c r="D998" s="42"/>
      <c r="E998" s="21"/>
      <c r="G998" s="45"/>
    </row>
    <row r="999" spans="1:7" ht="19.5" customHeight="1">
      <c r="A999" s="32" t="s">
        <v>759</v>
      </c>
      <c r="B999" s="31"/>
      <c r="C999" s="21"/>
      <c r="D999" s="42"/>
      <c r="E999" s="21"/>
      <c r="G999" s="45"/>
    </row>
    <row r="1000" spans="1:7" ht="19.5" customHeight="1">
      <c r="A1000" s="32" t="s">
        <v>760</v>
      </c>
      <c r="B1000" s="31"/>
      <c r="C1000" s="21"/>
      <c r="D1000" s="42"/>
      <c r="E1000" s="21"/>
      <c r="G1000" s="45"/>
    </row>
    <row r="1001" spans="1:7" ht="19.5" customHeight="1">
      <c r="A1001" s="32" t="s">
        <v>761</v>
      </c>
      <c r="B1001" s="31"/>
      <c r="C1001" s="21"/>
      <c r="D1001" s="42"/>
      <c r="E1001" s="21"/>
      <c r="G1001" s="45"/>
    </row>
    <row r="1002" spans="1:7" ht="19.5" customHeight="1">
      <c r="A1002" s="33" t="s">
        <v>1054</v>
      </c>
      <c r="B1002" s="38">
        <f>SUM(B1003:B1006)</f>
        <v>28</v>
      </c>
      <c r="C1002" s="44">
        <f>SUM(C1003:C1006)</f>
        <v>0</v>
      </c>
      <c r="D1002" s="42">
        <v>0</v>
      </c>
      <c r="E1002" s="21"/>
      <c r="G1002" s="45"/>
    </row>
    <row r="1003" spans="1:7" ht="19.5" customHeight="1">
      <c r="A1003" s="32" t="s">
        <v>762</v>
      </c>
      <c r="B1003" s="31"/>
      <c r="C1003" s="21"/>
      <c r="D1003" s="42"/>
      <c r="E1003" s="21"/>
      <c r="G1003" s="45"/>
    </row>
    <row r="1004" spans="1:7" ht="19.5" customHeight="1">
      <c r="A1004" s="32" t="s">
        <v>763</v>
      </c>
      <c r="B1004" s="31">
        <v>2</v>
      </c>
      <c r="C1004" s="21"/>
      <c r="D1004" s="42">
        <v>0</v>
      </c>
      <c r="E1004" s="21"/>
      <c r="G1004" s="45"/>
    </row>
    <row r="1005" spans="1:7" ht="19.5" customHeight="1">
      <c r="A1005" s="32" t="s">
        <v>764</v>
      </c>
      <c r="B1005" s="31">
        <v>25</v>
      </c>
      <c r="C1005" s="21"/>
      <c r="D1005" s="42">
        <v>0</v>
      </c>
      <c r="E1005" s="21"/>
      <c r="G1005" s="45"/>
    </row>
    <row r="1006" spans="1:7" ht="19.5" customHeight="1">
      <c r="A1006" s="32" t="s">
        <v>1055</v>
      </c>
      <c r="B1006" s="31">
        <v>1</v>
      </c>
      <c r="C1006" s="21"/>
      <c r="D1006" s="42">
        <v>0</v>
      </c>
      <c r="E1006" s="21"/>
      <c r="G1006" s="45"/>
    </row>
    <row r="1007" spans="1:7" ht="19.5" customHeight="1">
      <c r="A1007" s="33" t="s">
        <v>134</v>
      </c>
      <c r="B1007" s="38">
        <f>SUM(B1008:B1013)</f>
        <v>0</v>
      </c>
      <c r="C1007" s="44">
        <f>SUM(C1008:C1013)</f>
        <v>0</v>
      </c>
      <c r="D1007" s="42"/>
      <c r="E1007" s="21"/>
      <c r="G1007" s="45"/>
    </row>
    <row r="1008" spans="1:7" ht="19.5" customHeight="1">
      <c r="A1008" s="32" t="s">
        <v>626</v>
      </c>
      <c r="B1008" s="31"/>
      <c r="C1008" s="21"/>
      <c r="D1008" s="42"/>
      <c r="E1008" s="21"/>
      <c r="G1008" s="45"/>
    </row>
    <row r="1009" spans="1:7" ht="19.5" customHeight="1">
      <c r="A1009" s="32" t="s">
        <v>627</v>
      </c>
      <c r="B1009" s="31"/>
      <c r="C1009" s="21"/>
      <c r="D1009" s="42"/>
      <c r="E1009" s="21"/>
      <c r="G1009" s="45"/>
    </row>
    <row r="1010" spans="1:7" ht="19.5" customHeight="1">
      <c r="A1010" s="32" t="s">
        <v>628</v>
      </c>
      <c r="B1010" s="31"/>
      <c r="C1010" s="21"/>
      <c r="D1010" s="42"/>
      <c r="E1010" s="21"/>
      <c r="G1010" s="45"/>
    </row>
    <row r="1011" spans="1:7" ht="19.5" customHeight="1">
      <c r="A1011" s="32" t="s">
        <v>765</v>
      </c>
      <c r="B1011" s="31"/>
      <c r="C1011" s="21"/>
      <c r="D1011" s="42"/>
      <c r="E1011" s="21"/>
      <c r="G1011" s="45"/>
    </row>
    <row r="1012" spans="1:7" ht="19.5" customHeight="1">
      <c r="A1012" s="32" t="s">
        <v>766</v>
      </c>
      <c r="B1012" s="31"/>
      <c r="C1012" s="21"/>
      <c r="D1012" s="42"/>
      <c r="E1012" s="21"/>
      <c r="G1012" s="45"/>
    </row>
    <row r="1013" spans="1:7" ht="19.5" customHeight="1">
      <c r="A1013" s="32" t="s">
        <v>767</v>
      </c>
      <c r="B1013" s="31"/>
      <c r="C1013" s="21"/>
      <c r="D1013" s="42"/>
      <c r="E1013" s="21"/>
      <c r="G1013" s="45"/>
    </row>
    <row r="1014" spans="1:7" ht="19.5" customHeight="1">
      <c r="A1014" s="33" t="s">
        <v>135</v>
      </c>
      <c r="B1014" s="38">
        <f>SUM(B1015:B1018)</f>
        <v>0</v>
      </c>
      <c r="C1014" s="44">
        <f>SUM(C1015:C1018)</f>
        <v>0</v>
      </c>
      <c r="D1014" s="42"/>
      <c r="E1014" s="21"/>
      <c r="G1014" s="45"/>
    </row>
    <row r="1015" spans="1:7" ht="19.5" customHeight="1">
      <c r="A1015" s="32" t="s">
        <v>768</v>
      </c>
      <c r="B1015" s="31"/>
      <c r="C1015" s="21"/>
      <c r="D1015" s="42"/>
      <c r="E1015" s="21"/>
      <c r="G1015" s="45"/>
    </row>
    <row r="1016" spans="1:7" ht="19.5" customHeight="1">
      <c r="A1016" s="32" t="s">
        <v>769</v>
      </c>
      <c r="B1016" s="31"/>
      <c r="C1016" s="21"/>
      <c r="D1016" s="42"/>
      <c r="E1016" s="21"/>
      <c r="G1016" s="45"/>
    </row>
    <row r="1017" spans="1:7" ht="19.5" customHeight="1">
      <c r="A1017" s="32" t="s">
        <v>1056</v>
      </c>
      <c r="B1017" s="31"/>
      <c r="C1017" s="21"/>
      <c r="D1017" s="42"/>
      <c r="E1017" s="21"/>
      <c r="G1017" s="45"/>
    </row>
    <row r="1018" spans="1:7" ht="19.5" customHeight="1">
      <c r="A1018" s="32" t="s">
        <v>770</v>
      </c>
      <c r="B1018" s="31"/>
      <c r="C1018" s="21"/>
      <c r="D1018" s="42"/>
      <c r="E1018" s="21"/>
      <c r="G1018" s="45"/>
    </row>
    <row r="1019" spans="1:7" ht="19.5" customHeight="1">
      <c r="A1019" s="33" t="s">
        <v>136</v>
      </c>
      <c r="B1019" s="38">
        <f>SUM(B1020:B1021)</f>
        <v>0</v>
      </c>
      <c r="C1019" s="44">
        <f>SUM(C1020:C1021)</f>
        <v>0</v>
      </c>
      <c r="D1019" s="42"/>
      <c r="E1019" s="21"/>
      <c r="G1019" s="45"/>
    </row>
    <row r="1020" spans="1:7" ht="19.5" customHeight="1">
      <c r="A1020" s="32" t="s">
        <v>771</v>
      </c>
      <c r="B1020" s="31"/>
      <c r="C1020" s="21"/>
      <c r="D1020" s="42"/>
      <c r="E1020" s="21"/>
      <c r="G1020" s="45"/>
    </row>
    <row r="1021" spans="1:7" ht="19.5" customHeight="1">
      <c r="A1021" s="32" t="s">
        <v>772</v>
      </c>
      <c r="B1021" s="31"/>
      <c r="C1021" s="21"/>
      <c r="D1021" s="42"/>
      <c r="E1021" s="21"/>
      <c r="G1021" s="45"/>
    </row>
    <row r="1022" spans="1:7" ht="19.5" customHeight="1">
      <c r="A1022" s="29" t="s">
        <v>1057</v>
      </c>
      <c r="B1022" s="41">
        <f>B1023+B1033+B1049+B1054+B1068+B1076+B1082+B1089</f>
        <v>340</v>
      </c>
      <c r="C1022" s="50">
        <f>C1023+C1033+C1049+C1054+C1068+C1076+C1082+C1089</f>
        <v>138</v>
      </c>
      <c r="D1022" s="42">
        <v>0.405882352941176</v>
      </c>
      <c r="E1022" s="21"/>
      <c r="G1022" s="45"/>
    </row>
    <row r="1023" spans="1:7" ht="19.5" customHeight="1">
      <c r="A1023" s="33" t="s">
        <v>1058</v>
      </c>
      <c r="B1023" s="38">
        <f>SUM(B1024:B1032)</f>
        <v>0</v>
      </c>
      <c r="C1023" s="44">
        <f>SUM(C1024:C1032)</f>
        <v>0</v>
      </c>
      <c r="D1023" s="42"/>
      <c r="E1023" s="21"/>
      <c r="G1023" s="45"/>
    </row>
    <row r="1024" spans="1:7" ht="19.5" customHeight="1">
      <c r="A1024" s="32" t="s">
        <v>626</v>
      </c>
      <c r="B1024" s="31"/>
      <c r="C1024" s="21"/>
      <c r="D1024" s="42"/>
      <c r="E1024" s="21"/>
      <c r="G1024" s="45"/>
    </row>
    <row r="1025" spans="1:7" ht="19.5" customHeight="1">
      <c r="A1025" s="32" t="s">
        <v>627</v>
      </c>
      <c r="B1025" s="31"/>
      <c r="C1025" s="21"/>
      <c r="D1025" s="42"/>
      <c r="E1025" s="21"/>
      <c r="G1025" s="45"/>
    </row>
    <row r="1026" spans="1:7" ht="19.5" customHeight="1">
      <c r="A1026" s="32" t="s">
        <v>628</v>
      </c>
      <c r="B1026" s="31"/>
      <c r="C1026" s="21"/>
      <c r="D1026" s="42"/>
      <c r="E1026" s="21"/>
      <c r="G1026" s="45"/>
    </row>
    <row r="1027" spans="1:7" ht="19.5" customHeight="1">
      <c r="A1027" s="32" t="s">
        <v>773</v>
      </c>
      <c r="B1027" s="31"/>
      <c r="C1027" s="21"/>
      <c r="D1027" s="42"/>
      <c r="E1027" s="21"/>
      <c r="G1027" s="45"/>
    </row>
    <row r="1028" spans="1:7" ht="19.5" customHeight="1">
      <c r="A1028" s="32" t="s">
        <v>774</v>
      </c>
      <c r="B1028" s="31"/>
      <c r="C1028" s="21"/>
      <c r="D1028" s="42"/>
      <c r="E1028" s="21"/>
      <c r="G1028" s="45"/>
    </row>
    <row r="1029" spans="1:7" ht="19.5" customHeight="1">
      <c r="A1029" s="32" t="s">
        <v>775</v>
      </c>
      <c r="B1029" s="31"/>
      <c r="C1029" s="21"/>
      <c r="D1029" s="42"/>
      <c r="E1029" s="21"/>
      <c r="G1029" s="45"/>
    </row>
    <row r="1030" spans="1:7" ht="19.5" customHeight="1">
      <c r="A1030" s="32" t="s">
        <v>776</v>
      </c>
      <c r="B1030" s="31"/>
      <c r="C1030" s="21"/>
      <c r="D1030" s="42"/>
      <c r="E1030" s="21"/>
      <c r="G1030" s="45"/>
    </row>
    <row r="1031" spans="1:7" ht="19.5" customHeight="1">
      <c r="A1031" s="32" t="s">
        <v>777</v>
      </c>
      <c r="B1031" s="31"/>
      <c r="C1031" s="21"/>
      <c r="D1031" s="42"/>
      <c r="E1031" s="21"/>
      <c r="G1031" s="45"/>
    </row>
    <row r="1032" spans="1:7" ht="19.5" customHeight="1">
      <c r="A1032" s="32" t="s">
        <v>778</v>
      </c>
      <c r="B1032" s="31"/>
      <c r="C1032" s="21"/>
      <c r="D1032" s="42"/>
      <c r="E1032" s="21"/>
      <c r="G1032" s="45"/>
    </row>
    <row r="1033" spans="1:7" ht="19.5" customHeight="1">
      <c r="A1033" s="33" t="s">
        <v>137</v>
      </c>
      <c r="B1033" s="38">
        <f>SUM(B1034:B1048)</f>
        <v>0</v>
      </c>
      <c r="C1033" s="44">
        <f>SUM(C1034:C1048)</f>
        <v>0</v>
      </c>
      <c r="D1033" s="42"/>
      <c r="E1033" s="21"/>
      <c r="G1033" s="45"/>
    </row>
    <row r="1034" spans="1:7" ht="19.5" customHeight="1">
      <c r="A1034" s="32" t="s">
        <v>626</v>
      </c>
      <c r="B1034" s="31"/>
      <c r="C1034" s="21"/>
      <c r="D1034" s="42"/>
      <c r="E1034" s="21"/>
      <c r="G1034" s="45"/>
    </row>
    <row r="1035" spans="1:7" ht="19.5" customHeight="1">
      <c r="A1035" s="32" t="s">
        <v>627</v>
      </c>
      <c r="B1035" s="31"/>
      <c r="C1035" s="21"/>
      <c r="D1035" s="42"/>
      <c r="E1035" s="21"/>
      <c r="G1035" s="45"/>
    </row>
    <row r="1036" spans="1:7" ht="19.5" customHeight="1">
      <c r="A1036" s="32" t="s">
        <v>628</v>
      </c>
      <c r="B1036" s="31"/>
      <c r="C1036" s="21"/>
      <c r="D1036" s="42"/>
      <c r="E1036" s="21"/>
      <c r="G1036" s="45"/>
    </row>
    <row r="1037" spans="1:7" ht="19.5" customHeight="1">
      <c r="A1037" s="32" t="s">
        <v>779</v>
      </c>
      <c r="B1037" s="31"/>
      <c r="C1037" s="21"/>
      <c r="D1037" s="42"/>
      <c r="E1037" s="21"/>
      <c r="G1037" s="45"/>
    </row>
    <row r="1038" spans="1:7" ht="19.5" customHeight="1">
      <c r="A1038" s="32" t="s">
        <v>780</v>
      </c>
      <c r="B1038" s="31"/>
      <c r="C1038" s="21"/>
      <c r="D1038" s="42"/>
      <c r="E1038" s="21"/>
      <c r="G1038" s="45"/>
    </row>
    <row r="1039" spans="1:7" ht="19.5" customHeight="1">
      <c r="A1039" s="32" t="s">
        <v>781</v>
      </c>
      <c r="B1039" s="31"/>
      <c r="C1039" s="21"/>
      <c r="D1039" s="42"/>
      <c r="E1039" s="21"/>
      <c r="G1039" s="45"/>
    </row>
    <row r="1040" spans="1:7" ht="19.5" customHeight="1">
      <c r="A1040" s="32" t="s">
        <v>782</v>
      </c>
      <c r="B1040" s="31"/>
      <c r="C1040" s="21"/>
      <c r="D1040" s="42"/>
      <c r="E1040" s="21"/>
      <c r="G1040" s="45"/>
    </row>
    <row r="1041" spans="1:7" ht="19.5" customHeight="1">
      <c r="A1041" s="32" t="s">
        <v>783</v>
      </c>
      <c r="B1041" s="31"/>
      <c r="C1041" s="21"/>
      <c r="D1041" s="42"/>
      <c r="E1041" s="21"/>
      <c r="G1041" s="45"/>
    </row>
    <row r="1042" spans="1:7" ht="19.5" customHeight="1">
      <c r="A1042" s="32" t="s">
        <v>784</v>
      </c>
      <c r="B1042" s="31"/>
      <c r="C1042" s="21"/>
      <c r="D1042" s="42"/>
      <c r="E1042" s="21"/>
      <c r="G1042" s="45"/>
    </row>
    <row r="1043" spans="1:7" ht="19.5" customHeight="1">
      <c r="A1043" s="32" t="s">
        <v>785</v>
      </c>
      <c r="B1043" s="31"/>
      <c r="C1043" s="21"/>
      <c r="D1043" s="42"/>
      <c r="E1043" s="21"/>
      <c r="G1043" s="45"/>
    </row>
    <row r="1044" spans="1:7" ht="19.5" customHeight="1">
      <c r="A1044" s="32" t="s">
        <v>786</v>
      </c>
      <c r="B1044" s="31"/>
      <c r="C1044" s="21"/>
      <c r="D1044" s="42"/>
      <c r="E1044" s="21"/>
      <c r="G1044" s="45"/>
    </row>
    <row r="1045" spans="1:7" ht="19.5" customHeight="1">
      <c r="A1045" s="32" t="s">
        <v>787</v>
      </c>
      <c r="B1045" s="31"/>
      <c r="C1045" s="21"/>
      <c r="D1045" s="42"/>
      <c r="E1045" s="21"/>
      <c r="G1045" s="45"/>
    </row>
    <row r="1046" spans="1:7" ht="19.5" customHeight="1">
      <c r="A1046" s="32" t="s">
        <v>788</v>
      </c>
      <c r="B1046" s="31"/>
      <c r="C1046" s="21"/>
      <c r="D1046" s="42"/>
      <c r="E1046" s="21"/>
      <c r="G1046" s="45"/>
    </row>
    <row r="1047" spans="1:7" ht="19.5" customHeight="1">
      <c r="A1047" s="32" t="s">
        <v>789</v>
      </c>
      <c r="B1047" s="31"/>
      <c r="C1047" s="21"/>
      <c r="D1047" s="42"/>
      <c r="E1047" s="21"/>
      <c r="G1047" s="45"/>
    </row>
    <row r="1048" spans="1:7" ht="19.5" customHeight="1">
      <c r="A1048" s="32" t="s">
        <v>790</v>
      </c>
      <c r="B1048" s="31"/>
      <c r="C1048" s="21"/>
      <c r="D1048" s="42"/>
      <c r="E1048" s="21"/>
      <c r="G1048" s="45"/>
    </row>
    <row r="1049" spans="1:7" ht="19.5" customHeight="1">
      <c r="A1049" s="33" t="s">
        <v>138</v>
      </c>
      <c r="B1049" s="38">
        <f>SUM(B1050:B1053)</f>
        <v>0</v>
      </c>
      <c r="C1049" s="44">
        <f>SUM(C1050:C1053)</f>
        <v>0</v>
      </c>
      <c r="D1049" s="42"/>
      <c r="E1049" s="21"/>
      <c r="G1049" s="45"/>
    </row>
    <row r="1050" spans="1:7" ht="19.5" customHeight="1">
      <c r="A1050" s="32" t="s">
        <v>626</v>
      </c>
      <c r="B1050" s="31"/>
      <c r="C1050" s="21"/>
      <c r="D1050" s="42"/>
      <c r="E1050" s="21"/>
      <c r="G1050" s="45"/>
    </row>
    <row r="1051" spans="1:7" ht="19.5" customHeight="1">
      <c r="A1051" s="32" t="s">
        <v>627</v>
      </c>
      <c r="B1051" s="31"/>
      <c r="C1051" s="21"/>
      <c r="D1051" s="42"/>
      <c r="E1051" s="21"/>
      <c r="G1051" s="45"/>
    </row>
    <row r="1052" spans="1:7" ht="19.5" customHeight="1">
      <c r="A1052" s="32" t="s">
        <v>628</v>
      </c>
      <c r="B1052" s="31"/>
      <c r="C1052" s="21"/>
      <c r="D1052" s="42"/>
      <c r="E1052" s="21"/>
      <c r="G1052" s="45"/>
    </row>
    <row r="1053" spans="1:7" ht="19.5" customHeight="1">
      <c r="A1053" s="32" t="s">
        <v>791</v>
      </c>
      <c r="B1053" s="31"/>
      <c r="C1053" s="21"/>
      <c r="D1053" s="42"/>
      <c r="E1053" s="21"/>
      <c r="G1053" s="45"/>
    </row>
    <row r="1054" spans="1:7" ht="19.5" customHeight="1">
      <c r="A1054" s="33" t="s">
        <v>1059</v>
      </c>
      <c r="B1054" s="38">
        <f>SUM(B1055:B1067)</f>
        <v>0</v>
      </c>
      <c r="C1054" s="44">
        <f>SUM(C1055:C1067)</f>
        <v>0</v>
      </c>
      <c r="D1054" s="42"/>
      <c r="E1054" s="21"/>
      <c r="G1054" s="45"/>
    </row>
    <row r="1055" spans="1:7" ht="19.5" customHeight="1">
      <c r="A1055" s="32" t="s">
        <v>626</v>
      </c>
      <c r="B1055" s="31"/>
      <c r="C1055" s="21"/>
      <c r="D1055" s="42"/>
      <c r="E1055" s="21"/>
      <c r="G1055" s="45"/>
    </row>
    <row r="1056" spans="1:7" ht="19.5" customHeight="1">
      <c r="A1056" s="32" t="s">
        <v>627</v>
      </c>
      <c r="B1056" s="31"/>
      <c r="C1056" s="21"/>
      <c r="D1056" s="42"/>
      <c r="E1056" s="21"/>
      <c r="G1056" s="45"/>
    </row>
    <row r="1057" spans="1:7" ht="19.5" customHeight="1">
      <c r="A1057" s="32" t="s">
        <v>628</v>
      </c>
      <c r="B1057" s="31"/>
      <c r="C1057" s="21"/>
      <c r="D1057" s="42"/>
      <c r="E1057" s="21"/>
      <c r="G1057" s="45"/>
    </row>
    <row r="1058" spans="1:7" ht="19.5" customHeight="1">
      <c r="A1058" s="32" t="s">
        <v>792</v>
      </c>
      <c r="B1058" s="31"/>
      <c r="C1058" s="21"/>
      <c r="D1058" s="42"/>
      <c r="E1058" s="21"/>
      <c r="G1058" s="45"/>
    </row>
    <row r="1059" spans="1:7" ht="19.5" customHeight="1">
      <c r="A1059" s="32" t="s">
        <v>793</v>
      </c>
      <c r="B1059" s="31"/>
      <c r="C1059" s="21"/>
      <c r="D1059" s="42"/>
      <c r="E1059" s="21"/>
      <c r="G1059" s="45"/>
    </row>
    <row r="1060" spans="1:7" ht="19.5" customHeight="1">
      <c r="A1060" s="32" t="s">
        <v>794</v>
      </c>
      <c r="B1060" s="31"/>
      <c r="C1060" s="21"/>
      <c r="D1060" s="42"/>
      <c r="E1060" s="21"/>
      <c r="G1060" s="45"/>
    </row>
    <row r="1061" spans="1:7" ht="19.5" customHeight="1">
      <c r="A1061" s="32" t="s">
        <v>795</v>
      </c>
      <c r="B1061" s="31"/>
      <c r="C1061" s="21"/>
      <c r="D1061" s="42"/>
      <c r="E1061" s="21"/>
      <c r="G1061" s="45"/>
    </row>
    <row r="1062" spans="1:7" ht="19.5" customHeight="1">
      <c r="A1062" s="32" t="s">
        <v>796</v>
      </c>
      <c r="B1062" s="31"/>
      <c r="C1062" s="21"/>
      <c r="D1062" s="42"/>
      <c r="E1062" s="21"/>
      <c r="G1062" s="45"/>
    </row>
    <row r="1063" spans="1:7" ht="19.5" customHeight="1">
      <c r="A1063" s="32" t="s">
        <v>797</v>
      </c>
      <c r="B1063" s="31"/>
      <c r="C1063" s="21"/>
      <c r="D1063" s="42"/>
      <c r="E1063" s="21"/>
      <c r="G1063" s="45"/>
    </row>
    <row r="1064" spans="1:7" ht="19.5" customHeight="1">
      <c r="A1064" s="32" t="s">
        <v>798</v>
      </c>
      <c r="B1064" s="31"/>
      <c r="C1064" s="21"/>
      <c r="D1064" s="42"/>
      <c r="E1064" s="21"/>
      <c r="G1064" s="45"/>
    </row>
    <row r="1065" spans="1:7" ht="19.5" customHeight="1">
      <c r="A1065" s="32" t="s">
        <v>765</v>
      </c>
      <c r="B1065" s="31"/>
      <c r="C1065" s="21"/>
      <c r="D1065" s="42"/>
      <c r="E1065" s="21"/>
      <c r="G1065" s="45"/>
    </row>
    <row r="1066" spans="1:7" ht="19.5" customHeight="1">
      <c r="A1066" s="32" t="s">
        <v>799</v>
      </c>
      <c r="B1066" s="31"/>
      <c r="C1066" s="21"/>
      <c r="D1066" s="42"/>
      <c r="E1066" s="21"/>
      <c r="G1066" s="45"/>
    </row>
    <row r="1067" spans="1:7" ht="19.5" customHeight="1">
      <c r="A1067" s="32" t="s">
        <v>800</v>
      </c>
      <c r="B1067" s="31"/>
      <c r="C1067" s="21"/>
      <c r="D1067" s="42"/>
      <c r="E1067" s="21"/>
      <c r="G1067" s="45"/>
    </row>
    <row r="1068" spans="1:7" ht="19.5" customHeight="1">
      <c r="A1068" s="33" t="s">
        <v>139</v>
      </c>
      <c r="B1068" s="38">
        <f>SUM(B1069:B1075)</f>
        <v>150</v>
      </c>
      <c r="C1068" s="44">
        <f>SUM(C1069:C1075)</f>
        <v>138</v>
      </c>
      <c r="D1068" s="42">
        <v>0.92</v>
      </c>
      <c r="E1068" s="21"/>
      <c r="G1068" s="45"/>
    </row>
    <row r="1069" spans="1:7" ht="19.5" customHeight="1">
      <c r="A1069" s="32" t="s">
        <v>626</v>
      </c>
      <c r="B1069" s="31">
        <v>97</v>
      </c>
      <c r="C1069" s="21">
        <v>90</v>
      </c>
      <c r="D1069" s="42">
        <v>0.927835051546392</v>
      </c>
      <c r="E1069" s="21"/>
      <c r="G1069" s="45"/>
    </row>
    <row r="1070" spans="1:7" ht="19.5" customHeight="1">
      <c r="A1070" s="32" t="s">
        <v>627</v>
      </c>
      <c r="B1070" s="31"/>
      <c r="C1070" s="21"/>
      <c r="D1070" s="42"/>
      <c r="E1070" s="21"/>
      <c r="G1070" s="45"/>
    </row>
    <row r="1071" spans="1:7" ht="19.5" customHeight="1">
      <c r="A1071" s="32" t="s">
        <v>628</v>
      </c>
      <c r="B1071" s="31"/>
      <c r="C1071" s="21"/>
      <c r="D1071" s="42"/>
      <c r="E1071" s="21"/>
      <c r="G1071" s="45"/>
    </row>
    <row r="1072" spans="1:7" ht="19.5" customHeight="1">
      <c r="A1072" s="32" t="s">
        <v>801</v>
      </c>
      <c r="B1072" s="31">
        <v>50</v>
      </c>
      <c r="C1072" s="21">
        <v>45</v>
      </c>
      <c r="D1072" s="42">
        <v>0.9</v>
      </c>
      <c r="E1072" s="21"/>
      <c r="G1072" s="45"/>
    </row>
    <row r="1073" spans="1:7" ht="19.5" customHeight="1">
      <c r="A1073" s="32" t="s">
        <v>802</v>
      </c>
      <c r="B1073" s="31">
        <v>3</v>
      </c>
      <c r="C1073" s="21">
        <v>3</v>
      </c>
      <c r="D1073" s="42">
        <v>1</v>
      </c>
      <c r="E1073" s="21"/>
      <c r="G1073" s="45"/>
    </row>
    <row r="1074" spans="1:7" ht="19.5" customHeight="1">
      <c r="A1074" s="32" t="s">
        <v>803</v>
      </c>
      <c r="B1074" s="31"/>
      <c r="C1074" s="21"/>
      <c r="D1074" s="42"/>
      <c r="E1074" s="21"/>
      <c r="G1074" s="45"/>
    </row>
    <row r="1075" spans="1:7" ht="19.5" customHeight="1">
      <c r="A1075" s="32" t="s">
        <v>804</v>
      </c>
      <c r="B1075" s="31"/>
      <c r="C1075" s="21"/>
      <c r="D1075" s="42"/>
      <c r="E1075" s="21"/>
      <c r="G1075" s="45"/>
    </row>
    <row r="1076" spans="1:7" ht="19.5" customHeight="1">
      <c r="A1076" s="33" t="s">
        <v>140</v>
      </c>
      <c r="B1076" s="38">
        <f>SUM(B1077:B1081)</f>
        <v>0</v>
      </c>
      <c r="C1076" s="44">
        <f>SUM(C1077:C1081)</f>
        <v>0</v>
      </c>
      <c r="D1076" s="42"/>
      <c r="E1076" s="21"/>
      <c r="G1076" s="45"/>
    </row>
    <row r="1077" spans="1:7" ht="19.5" customHeight="1">
      <c r="A1077" s="32" t="s">
        <v>626</v>
      </c>
      <c r="B1077" s="31"/>
      <c r="C1077" s="21"/>
      <c r="D1077" s="42"/>
      <c r="E1077" s="21"/>
      <c r="G1077" s="45"/>
    </row>
    <row r="1078" spans="1:7" ht="19.5" customHeight="1">
      <c r="A1078" s="32" t="s">
        <v>627</v>
      </c>
      <c r="B1078" s="31"/>
      <c r="C1078" s="21"/>
      <c r="D1078" s="42"/>
      <c r="E1078" s="21"/>
      <c r="G1078" s="45"/>
    </row>
    <row r="1079" spans="1:7" ht="19.5" customHeight="1">
      <c r="A1079" s="32" t="s">
        <v>628</v>
      </c>
      <c r="B1079" s="31"/>
      <c r="C1079" s="21"/>
      <c r="D1079" s="42"/>
      <c r="E1079" s="21"/>
      <c r="G1079" s="45"/>
    </row>
    <row r="1080" spans="1:7" ht="19.5" customHeight="1">
      <c r="A1080" s="32" t="s">
        <v>805</v>
      </c>
      <c r="B1080" s="31"/>
      <c r="C1080" s="21"/>
      <c r="D1080" s="42"/>
      <c r="E1080" s="21"/>
      <c r="G1080" s="45"/>
    </row>
    <row r="1081" spans="1:7" ht="19.5" customHeight="1">
      <c r="A1081" s="32" t="s">
        <v>806</v>
      </c>
      <c r="B1081" s="31"/>
      <c r="C1081" s="21"/>
      <c r="D1081" s="42"/>
      <c r="E1081" s="21"/>
      <c r="G1081" s="45"/>
    </row>
    <row r="1082" spans="1:7" ht="19.5" customHeight="1">
      <c r="A1082" s="33" t="s">
        <v>141</v>
      </c>
      <c r="B1082" s="38">
        <f>SUM(B1083:B1088)</f>
        <v>190</v>
      </c>
      <c r="C1082" s="44">
        <f>SUM(C1083:C1088)</f>
        <v>0</v>
      </c>
      <c r="D1082" s="42">
        <v>0</v>
      </c>
      <c r="E1082" s="21"/>
      <c r="G1082" s="45"/>
    </row>
    <row r="1083" spans="1:7" ht="19.5" customHeight="1">
      <c r="A1083" s="32" t="s">
        <v>626</v>
      </c>
      <c r="B1083" s="31"/>
      <c r="C1083" s="21"/>
      <c r="D1083" s="42"/>
      <c r="E1083" s="21"/>
      <c r="G1083" s="45"/>
    </row>
    <row r="1084" spans="1:7" ht="19.5" customHeight="1">
      <c r="A1084" s="32" t="s">
        <v>627</v>
      </c>
      <c r="B1084" s="31"/>
      <c r="C1084" s="21"/>
      <c r="D1084" s="42"/>
      <c r="E1084" s="21"/>
      <c r="G1084" s="45"/>
    </row>
    <row r="1085" spans="1:7" ht="19.5" customHeight="1">
      <c r="A1085" s="32" t="s">
        <v>628</v>
      </c>
      <c r="B1085" s="31"/>
      <c r="C1085" s="21"/>
      <c r="D1085" s="42"/>
      <c r="E1085" s="21"/>
      <c r="G1085" s="45"/>
    </row>
    <row r="1086" spans="1:7" ht="19.5" customHeight="1">
      <c r="A1086" s="32" t="s">
        <v>807</v>
      </c>
      <c r="B1086" s="31"/>
      <c r="C1086" s="21"/>
      <c r="D1086" s="42"/>
      <c r="E1086" s="21"/>
      <c r="G1086" s="45"/>
    </row>
    <row r="1087" spans="1:7" ht="19.5" customHeight="1">
      <c r="A1087" s="32" t="s">
        <v>808</v>
      </c>
      <c r="B1087" s="31">
        <v>190</v>
      </c>
      <c r="C1087" s="21"/>
      <c r="D1087" s="42">
        <v>0</v>
      </c>
      <c r="E1087" s="21"/>
      <c r="G1087" s="45"/>
    </row>
    <row r="1088" spans="1:7" ht="19.5" customHeight="1">
      <c r="A1088" s="32" t="s">
        <v>809</v>
      </c>
      <c r="B1088" s="31"/>
      <c r="C1088" s="21"/>
      <c r="D1088" s="42"/>
      <c r="E1088" s="21"/>
      <c r="G1088" s="45"/>
    </row>
    <row r="1089" spans="1:7" ht="19.5" customHeight="1">
      <c r="A1089" s="33" t="s">
        <v>1060</v>
      </c>
      <c r="B1089" s="38">
        <f>SUM(B1090:B1095)</f>
        <v>0</v>
      </c>
      <c r="C1089" s="44">
        <f>SUM(C1090:C1095)</f>
        <v>0</v>
      </c>
      <c r="D1089" s="42"/>
      <c r="E1089" s="21"/>
      <c r="G1089" s="45"/>
    </row>
    <row r="1090" spans="1:7" ht="19.5" customHeight="1">
      <c r="A1090" s="32" t="s">
        <v>810</v>
      </c>
      <c r="B1090" s="31"/>
      <c r="C1090" s="21"/>
      <c r="D1090" s="42"/>
      <c r="E1090" s="21"/>
      <c r="G1090" s="45"/>
    </row>
    <row r="1091" spans="1:7" ht="19.5" customHeight="1">
      <c r="A1091" s="32" t="s">
        <v>811</v>
      </c>
      <c r="B1091" s="31"/>
      <c r="C1091" s="21"/>
      <c r="D1091" s="42"/>
      <c r="E1091" s="21"/>
      <c r="G1091" s="45"/>
    </row>
    <row r="1092" spans="1:7" ht="19.5" customHeight="1">
      <c r="A1092" s="32" t="s">
        <v>812</v>
      </c>
      <c r="B1092" s="31"/>
      <c r="C1092" s="21"/>
      <c r="D1092" s="42"/>
      <c r="E1092" s="21"/>
      <c r="G1092" s="45"/>
    </row>
    <row r="1093" spans="1:7" ht="19.5" customHeight="1">
      <c r="A1093" s="32" t="s">
        <v>813</v>
      </c>
      <c r="B1093" s="31"/>
      <c r="C1093" s="21"/>
      <c r="D1093" s="42"/>
      <c r="E1093" s="21"/>
      <c r="G1093" s="45"/>
    </row>
    <row r="1094" spans="1:7" ht="19.5" customHeight="1">
      <c r="A1094" s="32" t="s">
        <v>814</v>
      </c>
      <c r="B1094" s="31"/>
      <c r="C1094" s="21"/>
      <c r="D1094" s="42"/>
      <c r="E1094" s="21"/>
      <c r="G1094" s="45"/>
    </row>
    <row r="1095" spans="1:7" ht="19.5" customHeight="1">
      <c r="A1095" s="32" t="s">
        <v>1061</v>
      </c>
      <c r="B1095" s="31"/>
      <c r="C1095" s="21"/>
      <c r="D1095" s="42"/>
      <c r="E1095" s="21"/>
      <c r="G1095" s="45"/>
    </row>
    <row r="1096" spans="1:7" ht="19.5" customHeight="1">
      <c r="A1096" s="29" t="s">
        <v>1062</v>
      </c>
      <c r="B1096" s="41">
        <f>B1097+B1107+B1114+B1120</f>
        <v>810</v>
      </c>
      <c r="C1096" s="50">
        <f>C1097+C1107+C1114+C1120</f>
        <v>235</v>
      </c>
      <c r="D1096" s="42">
        <v>0.290123456790123</v>
      </c>
      <c r="E1096" s="21"/>
      <c r="G1096" s="45"/>
    </row>
    <row r="1097" spans="1:7" ht="19.5" customHeight="1">
      <c r="A1097" s="33" t="s">
        <v>142</v>
      </c>
      <c r="B1097" s="38">
        <f>SUM(B1098:B1106)</f>
        <v>474</v>
      </c>
      <c r="C1097" s="44">
        <f>SUM(C1098:C1106)</f>
        <v>0</v>
      </c>
      <c r="D1097" s="42">
        <v>0</v>
      </c>
      <c r="E1097" s="21"/>
      <c r="G1097" s="45"/>
    </row>
    <row r="1098" spans="1:7" ht="19.5" customHeight="1">
      <c r="A1098" s="32" t="s">
        <v>626</v>
      </c>
      <c r="B1098" s="31"/>
      <c r="C1098" s="21"/>
      <c r="D1098" s="42"/>
      <c r="E1098" s="21"/>
      <c r="G1098" s="45"/>
    </row>
    <row r="1099" spans="1:7" ht="19.5" customHeight="1">
      <c r="A1099" s="32" t="s">
        <v>627</v>
      </c>
      <c r="B1099" s="31"/>
      <c r="C1099" s="21"/>
      <c r="D1099" s="42"/>
      <c r="E1099" s="21"/>
      <c r="G1099" s="45"/>
    </row>
    <row r="1100" spans="1:7" ht="19.5" customHeight="1">
      <c r="A1100" s="32" t="s">
        <v>628</v>
      </c>
      <c r="B1100" s="31"/>
      <c r="C1100" s="21"/>
      <c r="D1100" s="42"/>
      <c r="E1100" s="21"/>
      <c r="G1100" s="45"/>
    </row>
    <row r="1101" spans="1:7" ht="19.5" customHeight="1">
      <c r="A1101" s="32" t="s">
        <v>815</v>
      </c>
      <c r="B1101" s="31"/>
      <c r="C1101" s="21"/>
      <c r="D1101" s="42"/>
      <c r="E1101" s="21"/>
      <c r="G1101" s="45"/>
    </row>
    <row r="1102" spans="1:7" ht="19.5" customHeight="1">
      <c r="A1102" s="32" t="s">
        <v>816</v>
      </c>
      <c r="B1102" s="31"/>
      <c r="C1102" s="21"/>
      <c r="D1102" s="42"/>
      <c r="E1102" s="21"/>
      <c r="G1102" s="45"/>
    </row>
    <row r="1103" spans="1:7" ht="19.5" customHeight="1">
      <c r="A1103" s="32" t="s">
        <v>1063</v>
      </c>
      <c r="B1103" s="31"/>
      <c r="C1103" s="21"/>
      <c r="D1103" s="42"/>
      <c r="E1103" s="21"/>
      <c r="G1103" s="45"/>
    </row>
    <row r="1104" spans="1:7" ht="19.5" customHeight="1">
      <c r="A1104" s="32" t="s">
        <v>1064</v>
      </c>
      <c r="B1104" s="31">
        <v>45</v>
      </c>
      <c r="C1104" s="21"/>
      <c r="D1104" s="42">
        <v>0</v>
      </c>
      <c r="E1104" s="21"/>
      <c r="G1104" s="45"/>
    </row>
    <row r="1105" spans="1:7" ht="19.5" customHeight="1">
      <c r="A1105" s="32" t="s">
        <v>639</v>
      </c>
      <c r="B1105" s="31"/>
      <c r="C1105" s="21"/>
      <c r="D1105" s="42"/>
      <c r="E1105" s="21"/>
      <c r="G1105" s="45"/>
    </row>
    <row r="1106" spans="1:7" ht="19.5" customHeight="1">
      <c r="A1106" s="32" t="s">
        <v>817</v>
      </c>
      <c r="B1106" s="31">
        <v>429</v>
      </c>
      <c r="C1106" s="21"/>
      <c r="D1106" s="42">
        <v>0</v>
      </c>
      <c r="E1106" s="21"/>
      <c r="G1106" s="45"/>
    </row>
    <row r="1107" spans="1:7" ht="19.5" customHeight="1">
      <c r="A1107" s="33" t="s">
        <v>143</v>
      </c>
      <c r="B1107" s="38">
        <f>SUM(B1108:B1113)</f>
        <v>306</v>
      </c>
      <c r="C1107" s="44">
        <f>SUM(C1108:C1113)</f>
        <v>160</v>
      </c>
      <c r="D1107" s="42">
        <v>0.522875816993464</v>
      </c>
      <c r="E1107" s="21"/>
      <c r="G1107" s="45"/>
    </row>
    <row r="1108" spans="1:7" ht="19.5" customHeight="1">
      <c r="A1108" s="32" t="s">
        <v>626</v>
      </c>
      <c r="B1108" s="31">
        <v>97</v>
      </c>
      <c r="C1108" s="21">
        <v>55</v>
      </c>
      <c r="D1108" s="42">
        <v>0.567010309278351</v>
      </c>
      <c r="E1108" s="21"/>
      <c r="G1108" s="45"/>
    </row>
    <row r="1109" spans="1:7" ht="19.5" customHeight="1">
      <c r="A1109" s="32" t="s">
        <v>627</v>
      </c>
      <c r="B1109" s="31"/>
      <c r="C1109" s="21"/>
      <c r="D1109" s="42"/>
      <c r="E1109" s="21"/>
      <c r="G1109" s="45"/>
    </row>
    <row r="1110" spans="1:7" ht="19.5" customHeight="1">
      <c r="A1110" s="32" t="s">
        <v>628</v>
      </c>
      <c r="B1110" s="31"/>
      <c r="C1110" s="21"/>
      <c r="D1110" s="42"/>
      <c r="E1110" s="21"/>
      <c r="G1110" s="45"/>
    </row>
    <row r="1111" spans="1:7" ht="19.5" customHeight="1">
      <c r="A1111" s="32" t="s">
        <v>818</v>
      </c>
      <c r="B1111" s="31">
        <v>9</v>
      </c>
      <c r="C1111" s="21">
        <v>5</v>
      </c>
      <c r="D1111" s="42">
        <v>0.555555555555556</v>
      </c>
      <c r="E1111" s="21"/>
      <c r="G1111" s="45"/>
    </row>
    <row r="1112" spans="1:7" ht="19.5" customHeight="1">
      <c r="A1112" s="32" t="s">
        <v>819</v>
      </c>
      <c r="B1112" s="31"/>
      <c r="C1112" s="21"/>
      <c r="D1112" s="42"/>
      <c r="E1112" s="21"/>
      <c r="G1112" s="45"/>
    </row>
    <row r="1113" spans="1:7" ht="19.5" customHeight="1">
      <c r="A1113" s="32" t="s">
        <v>820</v>
      </c>
      <c r="B1113" s="31">
        <v>200</v>
      </c>
      <c r="C1113" s="21">
        <v>100</v>
      </c>
      <c r="D1113" s="42">
        <v>0.5</v>
      </c>
      <c r="E1113" s="21"/>
      <c r="G1113" s="45"/>
    </row>
    <row r="1114" spans="1:7" ht="19.5" customHeight="1">
      <c r="A1114" s="33" t="s">
        <v>144</v>
      </c>
      <c r="B1114" s="38">
        <f>SUM(B1115:B1119)</f>
        <v>30</v>
      </c>
      <c r="C1114" s="44">
        <f>SUM(C1115:C1119)</f>
        <v>0</v>
      </c>
      <c r="D1114" s="42">
        <v>0</v>
      </c>
      <c r="E1114" s="21"/>
      <c r="G1114" s="45"/>
    </row>
    <row r="1115" spans="1:7" ht="19.5" customHeight="1">
      <c r="A1115" s="32" t="s">
        <v>626</v>
      </c>
      <c r="B1115" s="31"/>
      <c r="C1115" s="21"/>
      <c r="D1115" s="42"/>
      <c r="E1115" s="21"/>
      <c r="G1115" s="45"/>
    </row>
    <row r="1116" spans="1:7" ht="19.5" customHeight="1">
      <c r="A1116" s="32" t="s">
        <v>627</v>
      </c>
      <c r="B1116" s="31"/>
      <c r="C1116" s="21"/>
      <c r="D1116" s="42"/>
      <c r="E1116" s="21"/>
      <c r="G1116" s="45"/>
    </row>
    <row r="1117" spans="1:7" ht="19.5" customHeight="1">
      <c r="A1117" s="32" t="s">
        <v>628</v>
      </c>
      <c r="B1117" s="31"/>
      <c r="C1117" s="21"/>
      <c r="D1117" s="42"/>
      <c r="E1117" s="21"/>
      <c r="G1117" s="45"/>
    </row>
    <row r="1118" spans="1:7" ht="19.5" customHeight="1">
      <c r="A1118" s="32" t="s">
        <v>821</v>
      </c>
      <c r="B1118" s="31"/>
      <c r="C1118" s="21"/>
      <c r="D1118" s="42"/>
      <c r="E1118" s="21"/>
      <c r="G1118" s="45"/>
    </row>
    <row r="1119" spans="1:7" ht="19.5" customHeight="1">
      <c r="A1119" s="32" t="s">
        <v>822</v>
      </c>
      <c r="B1119" s="31">
        <v>30</v>
      </c>
      <c r="C1119" s="21"/>
      <c r="D1119" s="42">
        <v>0</v>
      </c>
      <c r="E1119" s="21"/>
      <c r="G1119" s="45"/>
    </row>
    <row r="1120" spans="1:7" ht="19.5" customHeight="1">
      <c r="A1120" s="33" t="s">
        <v>1065</v>
      </c>
      <c r="B1120" s="38">
        <f>SUM(B1121:B1122)</f>
        <v>0</v>
      </c>
      <c r="C1120" s="44">
        <f>SUM(C1121:C1122)</f>
        <v>75</v>
      </c>
      <c r="D1120" s="42"/>
      <c r="E1120" s="21"/>
      <c r="G1120" s="45"/>
    </row>
    <row r="1121" spans="1:7" ht="19.5" customHeight="1">
      <c r="A1121" s="32" t="s">
        <v>823</v>
      </c>
      <c r="B1121" s="31"/>
      <c r="C1121" s="21"/>
      <c r="D1121" s="42"/>
      <c r="E1121" s="21"/>
      <c r="G1121" s="45"/>
    </row>
    <row r="1122" spans="1:7" ht="19.5" customHeight="1">
      <c r="A1122" s="32" t="s">
        <v>1066</v>
      </c>
      <c r="B1122" s="31"/>
      <c r="C1122" s="21">
        <v>75</v>
      </c>
      <c r="D1122" s="42"/>
      <c r="E1122" s="21"/>
      <c r="G1122" s="45"/>
    </row>
    <row r="1123" spans="1:7" ht="19.5" customHeight="1">
      <c r="A1123" s="29" t="s">
        <v>1067</v>
      </c>
      <c r="B1123" s="41">
        <f>B1124+B1131+B1137</f>
        <v>0</v>
      </c>
      <c r="C1123" s="50">
        <f>C1124+C1131+C1137</f>
        <v>0</v>
      </c>
      <c r="D1123" s="42"/>
      <c r="E1123" s="21"/>
      <c r="G1123" s="45"/>
    </row>
    <row r="1124" spans="1:7" ht="19.5" customHeight="1">
      <c r="A1124" s="33" t="s">
        <v>1068</v>
      </c>
      <c r="B1124" s="38">
        <f>SUM(B1125:B1130)</f>
        <v>0</v>
      </c>
      <c r="C1124" s="44">
        <f>SUM(C1125:C1130)</f>
        <v>0</v>
      </c>
      <c r="D1124" s="42"/>
      <c r="E1124" s="21"/>
      <c r="G1124" s="45"/>
    </row>
    <row r="1125" spans="1:7" ht="19.5" customHeight="1">
      <c r="A1125" s="32" t="s">
        <v>626</v>
      </c>
      <c r="B1125" s="31"/>
      <c r="C1125" s="21"/>
      <c r="D1125" s="42"/>
      <c r="E1125" s="21"/>
      <c r="G1125" s="45"/>
    </row>
    <row r="1126" spans="1:7" ht="19.5" customHeight="1">
      <c r="A1126" s="32" t="s">
        <v>627</v>
      </c>
      <c r="B1126" s="31"/>
      <c r="C1126" s="21"/>
      <c r="D1126" s="42"/>
      <c r="E1126" s="21"/>
      <c r="G1126" s="45"/>
    </row>
    <row r="1127" spans="1:7" ht="19.5" customHeight="1">
      <c r="A1127" s="32" t="s">
        <v>628</v>
      </c>
      <c r="B1127" s="31"/>
      <c r="C1127" s="21"/>
      <c r="D1127" s="42"/>
      <c r="E1127" s="21"/>
      <c r="G1127" s="45"/>
    </row>
    <row r="1128" spans="1:7" ht="19.5" customHeight="1">
      <c r="A1128" s="32" t="s">
        <v>1069</v>
      </c>
      <c r="B1128" s="31"/>
      <c r="C1128" s="21"/>
      <c r="D1128" s="42"/>
      <c r="E1128" s="21"/>
      <c r="G1128" s="45"/>
    </row>
    <row r="1129" spans="1:7" ht="19.5" customHeight="1">
      <c r="A1129" s="32" t="s">
        <v>1070</v>
      </c>
      <c r="B1129" s="31"/>
      <c r="C1129" s="21"/>
      <c r="D1129" s="42"/>
      <c r="E1129" s="21"/>
      <c r="G1129" s="45"/>
    </row>
    <row r="1130" spans="1:7" ht="19.5" customHeight="1">
      <c r="A1130" s="32" t="s">
        <v>1071</v>
      </c>
      <c r="B1130" s="31"/>
      <c r="C1130" s="21"/>
      <c r="D1130" s="42"/>
      <c r="E1130" s="21"/>
      <c r="G1130" s="45"/>
    </row>
    <row r="1131" spans="1:7" ht="19.5" customHeight="1">
      <c r="A1131" s="33" t="s">
        <v>1072</v>
      </c>
      <c r="B1131" s="38">
        <f>SUM(B1132:B1136)</f>
        <v>0</v>
      </c>
      <c r="C1131" s="44">
        <f>SUM(C1132:C1136)</f>
        <v>0</v>
      </c>
      <c r="D1131" s="42"/>
      <c r="E1131" s="21"/>
      <c r="G1131" s="45"/>
    </row>
    <row r="1132" spans="1:7" ht="19.5" customHeight="1">
      <c r="A1132" s="32" t="s">
        <v>1073</v>
      </c>
      <c r="B1132" s="31"/>
      <c r="C1132" s="21"/>
      <c r="D1132" s="42"/>
      <c r="E1132" s="21"/>
      <c r="G1132" s="45"/>
    </row>
    <row r="1133" spans="1:7" ht="19.5" customHeight="1">
      <c r="A1133" s="32" t="s">
        <v>1074</v>
      </c>
      <c r="B1133" s="31"/>
      <c r="C1133" s="21"/>
      <c r="D1133" s="42"/>
      <c r="E1133" s="21"/>
      <c r="G1133" s="45"/>
    </row>
    <row r="1134" spans="1:7" ht="19.5" customHeight="1">
      <c r="A1134" s="32" t="s">
        <v>1075</v>
      </c>
      <c r="B1134" s="31"/>
      <c r="C1134" s="21"/>
      <c r="D1134" s="42"/>
      <c r="E1134" s="21"/>
      <c r="G1134" s="45"/>
    </row>
    <row r="1135" spans="1:7" ht="19.5" customHeight="1">
      <c r="A1135" s="32" t="s">
        <v>1076</v>
      </c>
      <c r="B1135" s="31"/>
      <c r="C1135" s="21"/>
      <c r="D1135" s="42"/>
      <c r="E1135" s="21"/>
      <c r="G1135" s="45"/>
    </row>
    <row r="1136" spans="1:7" ht="19.5" customHeight="1">
      <c r="A1136" s="32" t="s">
        <v>1077</v>
      </c>
      <c r="B1136" s="31"/>
      <c r="C1136" s="21"/>
      <c r="D1136" s="42"/>
      <c r="E1136" s="21"/>
      <c r="G1136" s="45"/>
    </row>
    <row r="1137" spans="1:7" ht="19.5" customHeight="1">
      <c r="A1137" s="32" t="s">
        <v>1078</v>
      </c>
      <c r="B1137" s="31"/>
      <c r="C1137" s="21"/>
      <c r="D1137" s="42"/>
      <c r="E1137" s="21"/>
      <c r="G1137" s="45"/>
    </row>
    <row r="1138" spans="1:7" ht="19.5" customHeight="1">
      <c r="A1138" s="29" t="s">
        <v>1079</v>
      </c>
      <c r="B1138" s="41">
        <f>SUM(B1139:B1147)</f>
        <v>0</v>
      </c>
      <c r="C1138" s="50">
        <f>SUM(C1139:C1147)</f>
        <v>0</v>
      </c>
      <c r="D1138" s="42"/>
      <c r="E1138" s="21"/>
      <c r="G1138" s="45"/>
    </row>
    <row r="1139" spans="1:7" ht="19.5" customHeight="1">
      <c r="A1139" s="32" t="s">
        <v>145</v>
      </c>
      <c r="B1139" s="31"/>
      <c r="C1139" s="21"/>
      <c r="D1139" s="42"/>
      <c r="E1139" s="21"/>
      <c r="G1139" s="45"/>
    </row>
    <row r="1140" spans="1:7" ht="19.5" customHeight="1">
      <c r="A1140" s="32" t="s">
        <v>146</v>
      </c>
      <c r="B1140" s="31"/>
      <c r="C1140" s="21"/>
      <c r="D1140" s="42"/>
      <c r="E1140" s="21"/>
      <c r="G1140" s="45"/>
    </row>
    <row r="1141" spans="1:7" ht="19.5" customHeight="1">
      <c r="A1141" s="32" t="s">
        <v>147</v>
      </c>
      <c r="B1141" s="31"/>
      <c r="C1141" s="21"/>
      <c r="D1141" s="42"/>
      <c r="E1141" s="21"/>
      <c r="G1141" s="45"/>
    </row>
    <row r="1142" spans="1:7" ht="19.5" customHeight="1">
      <c r="A1142" s="32" t="s">
        <v>148</v>
      </c>
      <c r="B1142" s="31"/>
      <c r="C1142" s="21"/>
      <c r="D1142" s="42"/>
      <c r="E1142" s="21"/>
      <c r="G1142" s="45"/>
    </row>
    <row r="1143" spans="1:7" ht="19.5" customHeight="1">
      <c r="A1143" s="32" t="s">
        <v>149</v>
      </c>
      <c r="B1143" s="31"/>
      <c r="C1143" s="21"/>
      <c r="D1143" s="42"/>
      <c r="E1143" s="21"/>
      <c r="G1143" s="45"/>
    </row>
    <row r="1144" spans="1:7" ht="19.5" customHeight="1">
      <c r="A1144" s="32" t="s">
        <v>123</v>
      </c>
      <c r="B1144" s="31"/>
      <c r="C1144" s="21"/>
      <c r="D1144" s="42"/>
      <c r="E1144" s="21"/>
      <c r="G1144" s="45"/>
    </row>
    <row r="1145" spans="1:7" ht="19.5" customHeight="1">
      <c r="A1145" s="32" t="s">
        <v>150</v>
      </c>
      <c r="B1145" s="31"/>
      <c r="C1145" s="21"/>
      <c r="D1145" s="42"/>
      <c r="E1145" s="21"/>
      <c r="G1145" s="45"/>
    </row>
    <row r="1146" spans="1:7" ht="19.5" customHeight="1">
      <c r="A1146" s="32" t="s">
        <v>151</v>
      </c>
      <c r="B1146" s="31"/>
      <c r="C1146" s="21"/>
      <c r="D1146" s="42"/>
      <c r="E1146" s="21"/>
      <c r="G1146" s="45"/>
    </row>
    <row r="1147" spans="1:7" ht="19.5" customHeight="1">
      <c r="A1147" s="32" t="s">
        <v>152</v>
      </c>
      <c r="B1147" s="31"/>
      <c r="C1147" s="21"/>
      <c r="D1147" s="42"/>
      <c r="E1147" s="21"/>
      <c r="G1147" s="45"/>
    </row>
    <row r="1148" spans="1:7" ht="19.5" customHeight="1">
      <c r="A1148" s="29" t="s">
        <v>1080</v>
      </c>
      <c r="B1148" s="41">
        <f>B1149+B1170+B1191+B1200+B1213+B1228</f>
        <v>450</v>
      </c>
      <c r="C1148" s="50">
        <f>C1149+C1170+C1191+C1200+C1213+C1228</f>
        <v>195</v>
      </c>
      <c r="D1148" s="42">
        <v>0.433333333333333</v>
      </c>
      <c r="E1148" s="21"/>
      <c r="G1148" s="45"/>
    </row>
    <row r="1149" spans="1:7" ht="19.5" customHeight="1">
      <c r="A1149" s="33" t="s">
        <v>153</v>
      </c>
      <c r="B1149" s="38">
        <f>SUM(B1150:B1169)</f>
        <v>371</v>
      </c>
      <c r="C1149" s="44">
        <f>SUM(C1150:C1169)</f>
        <v>185</v>
      </c>
      <c r="D1149" s="42">
        <v>0.498652291105121</v>
      </c>
      <c r="E1149" s="21"/>
      <c r="G1149" s="45"/>
    </row>
    <row r="1150" spans="1:7" ht="19.5" customHeight="1">
      <c r="A1150" s="32" t="s">
        <v>626</v>
      </c>
      <c r="B1150" s="31">
        <v>136</v>
      </c>
      <c r="C1150" s="21">
        <v>130</v>
      </c>
      <c r="D1150" s="42">
        <v>0.955882352941177</v>
      </c>
      <c r="E1150" s="21"/>
      <c r="G1150" s="45"/>
    </row>
    <row r="1151" spans="1:7" ht="19.5" customHeight="1">
      <c r="A1151" s="32" t="s">
        <v>627</v>
      </c>
      <c r="B1151" s="31"/>
      <c r="C1151" s="21"/>
      <c r="D1151" s="42"/>
      <c r="E1151" s="21"/>
      <c r="G1151" s="45"/>
    </row>
    <row r="1152" spans="1:7" ht="19.5" customHeight="1">
      <c r="A1152" s="32" t="s">
        <v>628</v>
      </c>
      <c r="B1152" s="31"/>
      <c r="C1152" s="21"/>
      <c r="D1152" s="42"/>
      <c r="E1152" s="21"/>
      <c r="G1152" s="45"/>
    </row>
    <row r="1153" spans="1:7" ht="19.5" customHeight="1">
      <c r="A1153" s="32" t="s">
        <v>824</v>
      </c>
      <c r="B1153" s="31">
        <v>60</v>
      </c>
      <c r="C1153" s="21">
        <v>55</v>
      </c>
      <c r="D1153" s="42">
        <v>0.916666666666667</v>
      </c>
      <c r="E1153" s="21"/>
      <c r="G1153" s="45"/>
    </row>
    <row r="1154" spans="1:7" ht="19.5" customHeight="1">
      <c r="A1154" s="32" t="s">
        <v>825</v>
      </c>
      <c r="B1154" s="31"/>
      <c r="C1154" s="21"/>
      <c r="D1154" s="42"/>
      <c r="E1154" s="21"/>
      <c r="G1154" s="45"/>
    </row>
    <row r="1155" spans="1:7" ht="19.5" customHeight="1">
      <c r="A1155" s="32" t="s">
        <v>826</v>
      </c>
      <c r="B1155" s="31"/>
      <c r="C1155" s="21"/>
      <c r="D1155" s="42"/>
      <c r="E1155" s="21"/>
      <c r="G1155" s="45"/>
    </row>
    <row r="1156" spans="1:7" ht="19.5" customHeight="1">
      <c r="A1156" s="32" t="s">
        <v>827</v>
      </c>
      <c r="B1156" s="31"/>
      <c r="C1156" s="21"/>
      <c r="D1156" s="42"/>
      <c r="E1156" s="21"/>
      <c r="G1156" s="45"/>
    </row>
    <row r="1157" spans="1:7" ht="19.5" customHeight="1">
      <c r="A1157" s="32" t="s">
        <v>828</v>
      </c>
      <c r="B1157" s="31"/>
      <c r="C1157" s="21"/>
      <c r="D1157" s="42"/>
      <c r="E1157" s="21"/>
      <c r="G1157" s="45"/>
    </row>
    <row r="1158" spans="1:7" ht="19.5" customHeight="1">
      <c r="A1158" s="32" t="s">
        <v>829</v>
      </c>
      <c r="B1158" s="31"/>
      <c r="C1158" s="21"/>
      <c r="D1158" s="42"/>
      <c r="E1158" s="21"/>
      <c r="G1158" s="45"/>
    </row>
    <row r="1159" spans="1:7" ht="19.5" customHeight="1">
      <c r="A1159" s="32" t="s">
        <v>830</v>
      </c>
      <c r="B1159" s="31"/>
      <c r="C1159" s="21"/>
      <c r="D1159" s="42"/>
      <c r="E1159" s="21"/>
      <c r="G1159" s="45"/>
    </row>
    <row r="1160" spans="1:7" ht="19.5" customHeight="1">
      <c r="A1160" s="32" t="s">
        <v>831</v>
      </c>
      <c r="B1160" s="31"/>
      <c r="C1160" s="21"/>
      <c r="D1160" s="42"/>
      <c r="E1160" s="21"/>
      <c r="G1160" s="45"/>
    </row>
    <row r="1161" spans="1:7" ht="19.5" customHeight="1">
      <c r="A1161" s="32" t="s">
        <v>832</v>
      </c>
      <c r="B1161" s="31"/>
      <c r="C1161" s="21"/>
      <c r="D1161" s="42"/>
      <c r="E1161" s="21"/>
      <c r="G1161" s="45"/>
    </row>
    <row r="1162" spans="1:7" ht="19.5" customHeight="1">
      <c r="A1162" s="32" t="s">
        <v>833</v>
      </c>
      <c r="B1162" s="31"/>
      <c r="C1162" s="21"/>
      <c r="D1162" s="42"/>
      <c r="E1162" s="21"/>
      <c r="G1162" s="45"/>
    </row>
    <row r="1163" spans="1:7" ht="19.5" customHeight="1">
      <c r="A1163" s="32" t="s">
        <v>834</v>
      </c>
      <c r="B1163" s="31"/>
      <c r="C1163" s="21"/>
      <c r="D1163" s="42"/>
      <c r="E1163" s="21"/>
      <c r="G1163" s="45"/>
    </row>
    <row r="1164" spans="1:7" ht="19.5" customHeight="1">
      <c r="A1164" s="32" t="s">
        <v>835</v>
      </c>
      <c r="B1164" s="31"/>
      <c r="C1164" s="21"/>
      <c r="D1164" s="42"/>
      <c r="E1164" s="21"/>
      <c r="G1164" s="45"/>
    </row>
    <row r="1165" spans="1:7" ht="19.5" customHeight="1">
      <c r="A1165" s="32" t="s">
        <v>836</v>
      </c>
      <c r="B1165" s="31"/>
      <c r="C1165" s="21"/>
      <c r="D1165" s="42"/>
      <c r="E1165" s="21"/>
      <c r="G1165" s="45"/>
    </row>
    <row r="1166" spans="1:7" ht="19.5" customHeight="1">
      <c r="A1166" s="32" t="s">
        <v>837</v>
      </c>
      <c r="B1166" s="31"/>
      <c r="C1166" s="21"/>
      <c r="D1166" s="42"/>
      <c r="E1166" s="21"/>
      <c r="G1166" s="45"/>
    </row>
    <row r="1167" spans="1:7" ht="19.5" customHeight="1">
      <c r="A1167" s="32" t="s">
        <v>838</v>
      </c>
      <c r="B1167" s="31">
        <v>10</v>
      </c>
      <c r="C1167" s="21"/>
      <c r="D1167" s="42">
        <v>0</v>
      </c>
      <c r="E1167" s="21"/>
      <c r="G1167" s="45"/>
    </row>
    <row r="1168" spans="1:7" ht="19.5" customHeight="1">
      <c r="A1168" s="32" t="s">
        <v>639</v>
      </c>
      <c r="B1168" s="31"/>
      <c r="C1168" s="21"/>
      <c r="D1168" s="42"/>
      <c r="E1168" s="21"/>
      <c r="G1168" s="45"/>
    </row>
    <row r="1169" spans="1:7" ht="19.5" customHeight="1">
      <c r="A1169" s="32" t="s">
        <v>839</v>
      </c>
      <c r="B1169" s="31">
        <v>165</v>
      </c>
      <c r="C1169" s="21"/>
      <c r="D1169" s="42">
        <v>0</v>
      </c>
      <c r="E1169" s="21"/>
      <c r="G1169" s="45"/>
    </row>
    <row r="1170" spans="1:7" ht="19.5" customHeight="1">
      <c r="A1170" s="33" t="s">
        <v>154</v>
      </c>
      <c r="B1170" s="38">
        <f>SUM(B1171:B1190)</f>
        <v>0</v>
      </c>
      <c r="C1170" s="44">
        <f>SUM(C1171:C1190)</f>
        <v>0</v>
      </c>
      <c r="D1170" s="42"/>
      <c r="E1170" s="21"/>
      <c r="G1170" s="45"/>
    </row>
    <row r="1171" spans="1:7" ht="19.5" customHeight="1">
      <c r="A1171" s="32" t="s">
        <v>626</v>
      </c>
      <c r="B1171" s="31"/>
      <c r="C1171" s="21"/>
      <c r="D1171" s="42"/>
      <c r="E1171" s="21"/>
      <c r="G1171" s="45"/>
    </row>
    <row r="1172" spans="1:7" ht="19.5" customHeight="1">
      <c r="A1172" s="32" t="s">
        <v>627</v>
      </c>
      <c r="B1172" s="31"/>
      <c r="C1172" s="21"/>
      <c r="D1172" s="42"/>
      <c r="E1172" s="21"/>
      <c r="G1172" s="45"/>
    </row>
    <row r="1173" spans="1:7" ht="19.5" customHeight="1">
      <c r="A1173" s="32" t="s">
        <v>628</v>
      </c>
      <c r="B1173" s="31"/>
      <c r="C1173" s="21"/>
      <c r="D1173" s="42"/>
      <c r="E1173" s="21"/>
      <c r="G1173" s="45"/>
    </row>
    <row r="1174" spans="1:7" ht="19.5" customHeight="1">
      <c r="A1174" s="32" t="s">
        <v>840</v>
      </c>
      <c r="B1174" s="31"/>
      <c r="C1174" s="21"/>
      <c r="D1174" s="42"/>
      <c r="E1174" s="21"/>
      <c r="G1174" s="45"/>
    </row>
    <row r="1175" spans="1:7" ht="19.5" customHeight="1">
      <c r="A1175" s="32" t="s">
        <v>841</v>
      </c>
      <c r="B1175" s="31"/>
      <c r="C1175" s="21"/>
      <c r="D1175" s="42"/>
      <c r="E1175" s="21"/>
      <c r="G1175" s="45"/>
    </row>
    <row r="1176" spans="1:7" ht="19.5" customHeight="1">
      <c r="A1176" s="32" t="s">
        <v>842</v>
      </c>
      <c r="B1176" s="31"/>
      <c r="C1176" s="21"/>
      <c r="D1176" s="42"/>
      <c r="E1176" s="21"/>
      <c r="G1176" s="45"/>
    </row>
    <row r="1177" spans="1:7" ht="19.5" customHeight="1">
      <c r="A1177" s="32" t="s">
        <v>843</v>
      </c>
      <c r="B1177" s="31"/>
      <c r="C1177" s="21"/>
      <c r="D1177" s="42"/>
      <c r="E1177" s="21"/>
      <c r="G1177" s="45"/>
    </row>
    <row r="1178" spans="1:7" ht="19.5" customHeight="1">
      <c r="A1178" s="32" t="s">
        <v>844</v>
      </c>
      <c r="B1178" s="31"/>
      <c r="C1178" s="21"/>
      <c r="D1178" s="42"/>
      <c r="E1178" s="21"/>
      <c r="G1178" s="45"/>
    </row>
    <row r="1179" spans="1:7" ht="19.5" customHeight="1">
      <c r="A1179" s="32" t="s">
        <v>845</v>
      </c>
      <c r="B1179" s="31"/>
      <c r="C1179" s="21"/>
      <c r="D1179" s="42"/>
      <c r="E1179" s="21"/>
      <c r="G1179" s="45"/>
    </row>
    <row r="1180" spans="1:7" ht="19.5" customHeight="1">
      <c r="A1180" s="32" t="s">
        <v>846</v>
      </c>
      <c r="B1180" s="31"/>
      <c r="C1180" s="21"/>
      <c r="D1180" s="42"/>
      <c r="E1180" s="21"/>
      <c r="G1180" s="45"/>
    </row>
    <row r="1181" spans="1:7" ht="19.5" customHeight="1">
      <c r="A1181" s="32" t="s">
        <v>847</v>
      </c>
      <c r="B1181" s="31"/>
      <c r="C1181" s="21"/>
      <c r="D1181" s="42"/>
      <c r="E1181" s="21"/>
      <c r="G1181" s="45"/>
    </row>
    <row r="1182" spans="1:7" ht="19.5" customHeight="1">
      <c r="A1182" s="32" t="s">
        <v>848</v>
      </c>
      <c r="B1182" s="31"/>
      <c r="C1182" s="21"/>
      <c r="D1182" s="42"/>
      <c r="E1182" s="21"/>
      <c r="G1182" s="45"/>
    </row>
    <row r="1183" spans="1:7" ht="19.5" customHeight="1">
      <c r="A1183" s="32" t="s">
        <v>849</v>
      </c>
      <c r="B1183" s="31"/>
      <c r="C1183" s="21"/>
      <c r="D1183" s="42"/>
      <c r="E1183" s="21"/>
      <c r="G1183" s="45"/>
    </row>
    <row r="1184" spans="1:7" ht="19.5" customHeight="1">
      <c r="A1184" s="32" t="s">
        <v>850</v>
      </c>
      <c r="B1184" s="31"/>
      <c r="C1184" s="21"/>
      <c r="D1184" s="42"/>
      <c r="E1184" s="21"/>
      <c r="G1184" s="45"/>
    </row>
    <row r="1185" spans="1:7" ht="19.5" customHeight="1">
      <c r="A1185" s="32" t="s">
        <v>851</v>
      </c>
      <c r="B1185" s="31"/>
      <c r="C1185" s="21"/>
      <c r="D1185" s="42"/>
      <c r="E1185" s="21"/>
      <c r="G1185" s="45"/>
    </row>
    <row r="1186" spans="1:7" ht="19.5" customHeight="1">
      <c r="A1186" s="32" t="s">
        <v>852</v>
      </c>
      <c r="B1186" s="31"/>
      <c r="C1186" s="21"/>
      <c r="D1186" s="42"/>
      <c r="E1186" s="21"/>
      <c r="G1186" s="45"/>
    </row>
    <row r="1187" spans="1:7" ht="19.5" customHeight="1">
      <c r="A1187" s="32" t="s">
        <v>853</v>
      </c>
      <c r="B1187" s="31"/>
      <c r="C1187" s="21"/>
      <c r="D1187" s="42"/>
      <c r="E1187" s="21"/>
      <c r="G1187" s="45"/>
    </row>
    <row r="1188" spans="1:7" ht="19.5" customHeight="1">
      <c r="A1188" s="32" t="s">
        <v>1081</v>
      </c>
      <c r="B1188" s="31"/>
      <c r="C1188" s="21"/>
      <c r="D1188" s="42"/>
      <c r="E1188" s="21"/>
      <c r="G1188" s="45"/>
    </row>
    <row r="1189" spans="1:7" ht="19.5" customHeight="1">
      <c r="A1189" s="32" t="s">
        <v>639</v>
      </c>
      <c r="B1189" s="31"/>
      <c r="C1189" s="21"/>
      <c r="D1189" s="42"/>
      <c r="E1189" s="21"/>
      <c r="G1189" s="45"/>
    </row>
    <row r="1190" spans="1:7" ht="19.5" customHeight="1">
      <c r="A1190" s="32" t="s">
        <v>854</v>
      </c>
      <c r="B1190" s="31"/>
      <c r="C1190" s="21"/>
      <c r="D1190" s="42"/>
      <c r="E1190" s="21"/>
      <c r="G1190" s="45"/>
    </row>
    <row r="1191" spans="1:7" ht="19.5" customHeight="1">
      <c r="A1191" s="33" t="s">
        <v>155</v>
      </c>
      <c r="B1191" s="38">
        <f>SUM(B1192:B1199)</f>
        <v>0</v>
      </c>
      <c r="C1191" s="44">
        <f>SUM(C1192:C1199)</f>
        <v>0</v>
      </c>
      <c r="D1191" s="42"/>
      <c r="E1191" s="21"/>
      <c r="G1191" s="45"/>
    </row>
    <row r="1192" spans="1:7" ht="19.5" customHeight="1">
      <c r="A1192" s="32" t="s">
        <v>626</v>
      </c>
      <c r="B1192" s="31"/>
      <c r="C1192" s="21"/>
      <c r="D1192" s="42"/>
      <c r="E1192" s="21"/>
      <c r="G1192" s="45"/>
    </row>
    <row r="1193" spans="1:7" ht="19.5" customHeight="1">
      <c r="A1193" s="32" t="s">
        <v>627</v>
      </c>
      <c r="B1193" s="31"/>
      <c r="C1193" s="21"/>
      <c r="D1193" s="42"/>
      <c r="E1193" s="21"/>
      <c r="G1193" s="45"/>
    </row>
    <row r="1194" spans="1:7" ht="19.5" customHeight="1">
      <c r="A1194" s="32" t="s">
        <v>628</v>
      </c>
      <c r="B1194" s="31"/>
      <c r="C1194" s="21"/>
      <c r="D1194" s="42"/>
      <c r="E1194" s="21"/>
      <c r="G1194" s="45"/>
    </row>
    <row r="1195" spans="1:7" ht="19.5" customHeight="1">
      <c r="A1195" s="32" t="s">
        <v>855</v>
      </c>
      <c r="B1195" s="31"/>
      <c r="C1195" s="21"/>
      <c r="D1195" s="42"/>
      <c r="E1195" s="21"/>
      <c r="G1195" s="45"/>
    </row>
    <row r="1196" spans="1:7" ht="19.5" customHeight="1">
      <c r="A1196" s="32" t="s">
        <v>856</v>
      </c>
      <c r="B1196" s="31"/>
      <c r="C1196" s="21"/>
      <c r="D1196" s="42"/>
      <c r="E1196" s="21"/>
      <c r="G1196" s="45"/>
    </row>
    <row r="1197" spans="1:7" ht="19.5" customHeight="1">
      <c r="A1197" s="32" t="s">
        <v>857</v>
      </c>
      <c r="B1197" s="31"/>
      <c r="C1197" s="21"/>
      <c r="D1197" s="42"/>
      <c r="E1197" s="21"/>
      <c r="G1197" s="45"/>
    </row>
    <row r="1198" spans="1:7" ht="19.5" customHeight="1">
      <c r="A1198" s="32" t="s">
        <v>639</v>
      </c>
      <c r="B1198" s="31"/>
      <c r="C1198" s="21"/>
      <c r="D1198" s="42"/>
      <c r="E1198" s="21"/>
      <c r="G1198" s="45"/>
    </row>
    <row r="1199" spans="1:7" ht="19.5" customHeight="1">
      <c r="A1199" s="32" t="s">
        <v>858</v>
      </c>
      <c r="B1199" s="31"/>
      <c r="C1199" s="21"/>
      <c r="D1199" s="42"/>
      <c r="E1199" s="21"/>
      <c r="G1199" s="45"/>
    </row>
    <row r="1200" spans="1:7" ht="19.5" customHeight="1">
      <c r="A1200" s="33" t="s">
        <v>156</v>
      </c>
      <c r="B1200" s="38">
        <f>SUM(B1201:B1212)</f>
        <v>10</v>
      </c>
      <c r="C1200" s="44">
        <f>SUM(C1201:C1212)</f>
        <v>5</v>
      </c>
      <c r="D1200" s="42">
        <v>0.5</v>
      </c>
      <c r="E1200" s="21"/>
      <c r="G1200" s="45"/>
    </row>
    <row r="1201" spans="1:7" ht="19.5" customHeight="1">
      <c r="A1201" s="32" t="s">
        <v>626</v>
      </c>
      <c r="B1201" s="31">
        <v>1</v>
      </c>
      <c r="C1201" s="21">
        <v>1</v>
      </c>
      <c r="D1201" s="42">
        <v>1</v>
      </c>
      <c r="E1201" s="21"/>
      <c r="G1201" s="45"/>
    </row>
    <row r="1202" spans="1:7" ht="19.5" customHeight="1">
      <c r="A1202" s="32" t="s">
        <v>627</v>
      </c>
      <c r="B1202" s="31"/>
      <c r="C1202" s="21"/>
      <c r="D1202" s="42"/>
      <c r="E1202" s="21"/>
      <c r="G1202" s="45"/>
    </row>
    <row r="1203" spans="1:7" ht="19.5" customHeight="1">
      <c r="A1203" s="32" t="s">
        <v>628</v>
      </c>
      <c r="B1203" s="31"/>
      <c r="C1203" s="21"/>
      <c r="D1203" s="42"/>
      <c r="E1203" s="21"/>
      <c r="G1203" s="45"/>
    </row>
    <row r="1204" spans="1:7" ht="19.5" customHeight="1">
      <c r="A1204" s="32" t="s">
        <v>1082</v>
      </c>
      <c r="B1204" s="31"/>
      <c r="C1204" s="21"/>
      <c r="D1204" s="42"/>
      <c r="E1204" s="21"/>
      <c r="G1204" s="45"/>
    </row>
    <row r="1205" spans="1:7" ht="19.5" customHeight="1">
      <c r="A1205" s="32" t="s">
        <v>1083</v>
      </c>
      <c r="B1205" s="31"/>
      <c r="C1205" s="21"/>
      <c r="D1205" s="42"/>
      <c r="E1205" s="21"/>
      <c r="G1205" s="45"/>
    </row>
    <row r="1206" spans="1:7" ht="19.5" customHeight="1">
      <c r="A1206" s="32" t="s">
        <v>859</v>
      </c>
      <c r="B1206" s="31"/>
      <c r="C1206" s="21"/>
      <c r="D1206" s="42"/>
      <c r="E1206" s="21"/>
      <c r="G1206" s="45"/>
    </row>
    <row r="1207" spans="1:7" ht="19.5" customHeight="1">
      <c r="A1207" s="32" t="s">
        <v>860</v>
      </c>
      <c r="B1207" s="31"/>
      <c r="C1207" s="21"/>
      <c r="D1207" s="42"/>
      <c r="E1207" s="21"/>
      <c r="G1207" s="45"/>
    </row>
    <row r="1208" spans="1:7" ht="19.5" customHeight="1">
      <c r="A1208" s="32" t="s">
        <v>1084</v>
      </c>
      <c r="B1208" s="31">
        <v>2</v>
      </c>
      <c r="C1208" s="21">
        <v>1</v>
      </c>
      <c r="D1208" s="42">
        <v>0.5</v>
      </c>
      <c r="E1208" s="21"/>
      <c r="G1208" s="45"/>
    </row>
    <row r="1209" spans="1:7" ht="19.5" customHeight="1">
      <c r="A1209" s="32" t="s">
        <v>1085</v>
      </c>
      <c r="B1209" s="31"/>
      <c r="C1209" s="21"/>
      <c r="D1209" s="42"/>
      <c r="E1209" s="21"/>
      <c r="G1209" s="45"/>
    </row>
    <row r="1210" spans="1:7" ht="19.5" customHeight="1">
      <c r="A1210" s="32" t="s">
        <v>1086</v>
      </c>
      <c r="B1210" s="31"/>
      <c r="C1210" s="21"/>
      <c r="D1210" s="42"/>
      <c r="E1210" s="21"/>
      <c r="G1210" s="45"/>
    </row>
    <row r="1211" spans="1:7" ht="19.5" customHeight="1">
      <c r="A1211" s="32" t="s">
        <v>861</v>
      </c>
      <c r="B1211" s="31"/>
      <c r="C1211" s="21"/>
      <c r="D1211" s="42"/>
      <c r="E1211" s="21"/>
      <c r="G1211" s="45"/>
    </row>
    <row r="1212" spans="1:7" ht="19.5" customHeight="1">
      <c r="A1212" s="32" t="s">
        <v>862</v>
      </c>
      <c r="B1212" s="31">
        <v>7</v>
      </c>
      <c r="C1212" s="21">
        <v>3</v>
      </c>
      <c r="D1212" s="42">
        <v>0.428571428571429</v>
      </c>
      <c r="E1212" s="21"/>
      <c r="G1212" s="45"/>
    </row>
    <row r="1213" spans="1:7" ht="19.5" customHeight="1">
      <c r="A1213" s="33" t="s">
        <v>157</v>
      </c>
      <c r="B1213" s="38">
        <f>SUM(B1214:B1227)</f>
        <v>69</v>
      </c>
      <c r="C1213" s="44">
        <f>SUM(C1214:C1227)</f>
        <v>5</v>
      </c>
      <c r="D1213" s="42">
        <v>0.072463768115942</v>
      </c>
      <c r="E1213" s="21"/>
      <c r="G1213" s="45"/>
    </row>
    <row r="1214" spans="1:7" ht="19.5" customHeight="1">
      <c r="A1214" s="32" t="s">
        <v>626</v>
      </c>
      <c r="B1214" s="31">
        <v>5</v>
      </c>
      <c r="C1214" s="21">
        <v>5</v>
      </c>
      <c r="D1214" s="42">
        <v>1</v>
      </c>
      <c r="E1214" s="21"/>
      <c r="G1214" s="45"/>
    </row>
    <row r="1215" spans="1:7" ht="19.5" customHeight="1">
      <c r="A1215" s="32" t="s">
        <v>627</v>
      </c>
      <c r="B1215" s="31"/>
      <c r="C1215" s="21"/>
      <c r="D1215" s="42"/>
      <c r="E1215" s="21"/>
      <c r="G1215" s="45"/>
    </row>
    <row r="1216" spans="1:7" ht="19.5" customHeight="1">
      <c r="A1216" s="32" t="s">
        <v>628</v>
      </c>
      <c r="B1216" s="31"/>
      <c r="C1216" s="21"/>
      <c r="D1216" s="42"/>
      <c r="E1216" s="21"/>
      <c r="G1216" s="45"/>
    </row>
    <row r="1217" spans="1:7" ht="19.5" customHeight="1">
      <c r="A1217" s="32" t="s">
        <v>863</v>
      </c>
      <c r="B1217" s="31"/>
      <c r="C1217" s="21"/>
      <c r="D1217" s="42"/>
      <c r="E1217" s="21"/>
      <c r="G1217" s="45"/>
    </row>
    <row r="1218" spans="1:7" ht="19.5" customHeight="1">
      <c r="A1218" s="32" t="s">
        <v>864</v>
      </c>
      <c r="B1218" s="31"/>
      <c r="C1218" s="21"/>
      <c r="D1218" s="42"/>
      <c r="E1218" s="21"/>
      <c r="G1218" s="45"/>
    </row>
    <row r="1219" spans="1:7" ht="19.5" customHeight="1">
      <c r="A1219" s="32" t="s">
        <v>865</v>
      </c>
      <c r="B1219" s="31"/>
      <c r="C1219" s="21"/>
      <c r="D1219" s="42"/>
      <c r="E1219" s="21"/>
      <c r="G1219" s="45"/>
    </row>
    <row r="1220" spans="1:7" ht="19.5" customHeight="1">
      <c r="A1220" s="32" t="s">
        <v>866</v>
      </c>
      <c r="B1220" s="31"/>
      <c r="C1220" s="21"/>
      <c r="D1220" s="42"/>
      <c r="E1220" s="21"/>
      <c r="G1220" s="45"/>
    </row>
    <row r="1221" spans="1:7" ht="19.5" customHeight="1">
      <c r="A1221" s="32" t="s">
        <v>867</v>
      </c>
      <c r="B1221" s="31">
        <v>64</v>
      </c>
      <c r="C1221" s="21"/>
      <c r="D1221" s="42">
        <v>0</v>
      </c>
      <c r="E1221" s="21"/>
      <c r="G1221" s="45"/>
    </row>
    <row r="1222" spans="1:7" ht="19.5" customHeight="1">
      <c r="A1222" s="32" t="s">
        <v>868</v>
      </c>
      <c r="B1222" s="31"/>
      <c r="C1222" s="21"/>
      <c r="D1222" s="42"/>
      <c r="E1222" s="21"/>
      <c r="G1222" s="45"/>
    </row>
    <row r="1223" spans="1:7" ht="19.5" customHeight="1">
      <c r="A1223" s="32" t="s">
        <v>1087</v>
      </c>
      <c r="B1223" s="31"/>
      <c r="C1223" s="21"/>
      <c r="D1223" s="42"/>
      <c r="E1223" s="21"/>
      <c r="G1223" s="45"/>
    </row>
    <row r="1224" spans="1:7" ht="19.5" customHeight="1">
      <c r="A1224" s="32" t="s">
        <v>869</v>
      </c>
      <c r="B1224" s="31"/>
      <c r="C1224" s="21"/>
      <c r="D1224" s="42"/>
      <c r="E1224" s="21"/>
      <c r="G1224" s="45"/>
    </row>
    <row r="1225" spans="1:7" ht="19.5" customHeight="1">
      <c r="A1225" s="32" t="s">
        <v>870</v>
      </c>
      <c r="B1225" s="31"/>
      <c r="C1225" s="21"/>
      <c r="D1225" s="42"/>
      <c r="E1225" s="21"/>
      <c r="G1225" s="45"/>
    </row>
    <row r="1226" spans="1:7" ht="19.5" customHeight="1">
      <c r="A1226" s="32" t="s">
        <v>871</v>
      </c>
      <c r="B1226" s="31"/>
      <c r="C1226" s="21"/>
      <c r="D1226" s="42"/>
      <c r="E1226" s="21"/>
      <c r="G1226" s="45"/>
    </row>
    <row r="1227" spans="1:7" ht="19.5" customHeight="1">
      <c r="A1227" s="32" t="s">
        <v>872</v>
      </c>
      <c r="B1227" s="31"/>
      <c r="C1227" s="21"/>
      <c r="D1227" s="42"/>
      <c r="E1227" s="21"/>
      <c r="G1227" s="45"/>
    </row>
    <row r="1228" spans="1:7" ht="19.5" customHeight="1">
      <c r="A1228" s="33" t="s">
        <v>1088</v>
      </c>
      <c r="B1228" s="30"/>
      <c r="C1228" s="33"/>
      <c r="D1228" s="42"/>
      <c r="E1228" s="21"/>
      <c r="G1228" s="45"/>
    </row>
    <row r="1229" spans="1:7" ht="19.5" customHeight="1">
      <c r="A1229" s="29" t="s">
        <v>1089</v>
      </c>
      <c r="B1229" s="41">
        <f>B1230+B1239+B1243</f>
        <v>5294</v>
      </c>
      <c r="C1229" s="50">
        <f>C1230+C1239+C1243</f>
        <v>2171</v>
      </c>
      <c r="D1229" s="42">
        <v>0.410086890819796</v>
      </c>
      <c r="E1229" s="21"/>
      <c r="G1229" s="45"/>
    </row>
    <row r="1230" spans="1:7" ht="19.5" customHeight="1">
      <c r="A1230" s="33" t="s">
        <v>158</v>
      </c>
      <c r="B1230" s="38">
        <f>SUM(B1231:B1238)</f>
        <v>3873</v>
      </c>
      <c r="C1230" s="44">
        <f>SUM(C1231:C1238)</f>
        <v>921</v>
      </c>
      <c r="D1230" s="42">
        <v>0.237800154918668</v>
      </c>
      <c r="E1230" s="21"/>
      <c r="G1230" s="45"/>
    </row>
    <row r="1231" spans="1:7" ht="19.5" customHeight="1">
      <c r="A1231" s="32" t="s">
        <v>873</v>
      </c>
      <c r="B1231" s="31">
        <v>33</v>
      </c>
      <c r="C1231" s="21">
        <v>15</v>
      </c>
      <c r="D1231" s="42">
        <v>0.454545454545455</v>
      </c>
      <c r="E1231" s="21"/>
      <c r="G1231" s="45"/>
    </row>
    <row r="1232" spans="1:7" ht="19.5" customHeight="1">
      <c r="A1232" s="32" t="s">
        <v>874</v>
      </c>
      <c r="B1232" s="31"/>
      <c r="C1232" s="21"/>
      <c r="D1232" s="42"/>
      <c r="E1232" s="21"/>
      <c r="G1232" s="45"/>
    </row>
    <row r="1233" spans="1:7" ht="19.5" customHeight="1">
      <c r="A1233" s="32" t="s">
        <v>875</v>
      </c>
      <c r="B1233" s="31">
        <v>508</v>
      </c>
      <c r="C1233" s="21">
        <v>120</v>
      </c>
      <c r="D1233" s="42">
        <v>0.236220472440945</v>
      </c>
      <c r="E1233" s="21"/>
      <c r="G1233" s="45"/>
    </row>
    <row r="1234" spans="1:7" ht="19.5" customHeight="1">
      <c r="A1234" s="32" t="s">
        <v>876</v>
      </c>
      <c r="B1234" s="31"/>
      <c r="C1234" s="21"/>
      <c r="D1234" s="42"/>
      <c r="E1234" s="21"/>
      <c r="G1234" s="45"/>
    </row>
    <row r="1235" spans="1:7" ht="19.5" customHeight="1">
      <c r="A1235" s="32" t="s">
        <v>877</v>
      </c>
      <c r="B1235" s="31">
        <v>2382</v>
      </c>
      <c r="C1235" s="21">
        <v>156</v>
      </c>
      <c r="D1235" s="42">
        <v>0.0654911838790932</v>
      </c>
      <c r="E1235" s="21"/>
      <c r="G1235" s="45"/>
    </row>
    <row r="1236" spans="1:7" ht="19.5" customHeight="1">
      <c r="A1236" s="32" t="s">
        <v>878</v>
      </c>
      <c r="B1236" s="31"/>
      <c r="C1236" s="21"/>
      <c r="D1236" s="42"/>
      <c r="E1236" s="21"/>
      <c r="G1236" s="45"/>
    </row>
    <row r="1237" spans="1:7" ht="19.5" customHeight="1">
      <c r="A1237" s="32" t="s">
        <v>879</v>
      </c>
      <c r="B1237" s="31"/>
      <c r="C1237" s="21"/>
      <c r="D1237" s="42"/>
      <c r="E1237" s="21"/>
      <c r="G1237" s="45"/>
    </row>
    <row r="1238" spans="1:7" ht="19.5" customHeight="1">
      <c r="A1238" s="32" t="s">
        <v>880</v>
      </c>
      <c r="B1238" s="31">
        <v>950</v>
      </c>
      <c r="C1238" s="21">
        <v>630</v>
      </c>
      <c r="D1238" s="42">
        <v>0.663157894736842</v>
      </c>
      <c r="E1238" s="21"/>
      <c r="G1238" s="45"/>
    </row>
    <row r="1239" spans="1:7" ht="19.5" customHeight="1">
      <c r="A1239" s="33" t="s">
        <v>159</v>
      </c>
      <c r="B1239" s="38">
        <f>SUM(B1240:B1242)</f>
        <v>1421</v>
      </c>
      <c r="C1239" s="44">
        <f>SUM(C1240:C1242)</f>
        <v>1250</v>
      </c>
      <c r="D1239" s="42">
        <v>0.879662209711471</v>
      </c>
      <c r="E1239" s="21"/>
      <c r="G1239" s="45"/>
    </row>
    <row r="1240" spans="1:7" ht="19.5" customHeight="1">
      <c r="A1240" s="32" t="s">
        <v>881</v>
      </c>
      <c r="B1240" s="31">
        <v>1421</v>
      </c>
      <c r="C1240" s="21">
        <v>1250</v>
      </c>
      <c r="D1240" s="42">
        <v>0.879662209711471</v>
      </c>
      <c r="E1240" s="21"/>
      <c r="G1240" s="45"/>
    </row>
    <row r="1241" spans="1:7" ht="19.5" customHeight="1">
      <c r="A1241" s="32" t="s">
        <v>882</v>
      </c>
      <c r="B1241" s="31"/>
      <c r="C1241" s="21"/>
      <c r="D1241" s="42"/>
      <c r="E1241" s="21"/>
      <c r="G1241" s="45"/>
    </row>
    <row r="1242" spans="1:7" ht="19.5" customHeight="1">
      <c r="A1242" s="32" t="s">
        <v>883</v>
      </c>
      <c r="B1242" s="31"/>
      <c r="C1242" s="21"/>
      <c r="D1242" s="42"/>
      <c r="E1242" s="21"/>
      <c r="G1242" s="45"/>
    </row>
    <row r="1243" spans="1:7" ht="19.5" customHeight="1">
      <c r="A1243" s="33" t="s">
        <v>160</v>
      </c>
      <c r="B1243" s="38">
        <f>SUM(B1244:B1246)</f>
        <v>0</v>
      </c>
      <c r="C1243" s="44">
        <f>SUM(C1244:C1246)</f>
        <v>0</v>
      </c>
      <c r="D1243" s="42"/>
      <c r="E1243" s="21"/>
      <c r="G1243" s="45"/>
    </row>
    <row r="1244" spans="1:7" ht="19.5" customHeight="1">
      <c r="A1244" s="32" t="s">
        <v>884</v>
      </c>
      <c r="B1244" s="31"/>
      <c r="C1244" s="21"/>
      <c r="D1244" s="42"/>
      <c r="E1244" s="21"/>
      <c r="G1244" s="45"/>
    </row>
    <row r="1245" spans="1:7" ht="19.5" customHeight="1">
      <c r="A1245" s="32" t="s">
        <v>1090</v>
      </c>
      <c r="B1245" s="31"/>
      <c r="C1245" s="21"/>
      <c r="D1245" s="42"/>
      <c r="E1245" s="21"/>
      <c r="G1245" s="45"/>
    </row>
    <row r="1246" spans="1:7" ht="19.5" customHeight="1">
      <c r="A1246" s="32" t="s">
        <v>885</v>
      </c>
      <c r="B1246" s="31"/>
      <c r="C1246" s="21"/>
      <c r="D1246" s="42"/>
      <c r="E1246" s="21"/>
      <c r="G1246" s="45"/>
    </row>
    <row r="1247" spans="1:7" ht="19.5" customHeight="1">
      <c r="A1247" s="29" t="s">
        <v>1091</v>
      </c>
      <c r="B1247" s="41">
        <f>B1248+B1263+B1277+B1283+B1289</f>
        <v>7</v>
      </c>
      <c r="C1247" s="50">
        <f>C1248+C1263+C1277+C1283+C1289</f>
        <v>7</v>
      </c>
      <c r="D1247" s="42">
        <v>1</v>
      </c>
      <c r="E1247" s="21"/>
      <c r="G1247" s="45"/>
    </row>
    <row r="1248" spans="1:7" ht="19.5" customHeight="1">
      <c r="A1248" s="33" t="s">
        <v>161</v>
      </c>
      <c r="B1248" s="38">
        <f>SUM(B1249:B1262)</f>
        <v>7</v>
      </c>
      <c r="C1248" s="44">
        <f>SUM(C1249:C1262)</f>
        <v>7</v>
      </c>
      <c r="D1248" s="42">
        <v>1</v>
      </c>
      <c r="E1248" s="21"/>
      <c r="G1248" s="45"/>
    </row>
    <row r="1249" spans="1:7" ht="19.5" customHeight="1">
      <c r="A1249" s="32" t="s">
        <v>626</v>
      </c>
      <c r="B1249" s="31"/>
      <c r="C1249" s="21"/>
      <c r="D1249" s="42"/>
      <c r="E1249" s="21"/>
      <c r="G1249" s="45"/>
    </row>
    <row r="1250" spans="1:7" ht="19.5" customHeight="1">
      <c r="A1250" s="32" t="s">
        <v>627</v>
      </c>
      <c r="B1250" s="31"/>
      <c r="C1250" s="21"/>
      <c r="D1250" s="42"/>
      <c r="E1250" s="21"/>
      <c r="G1250" s="45"/>
    </row>
    <row r="1251" spans="1:7" ht="19.5" customHeight="1">
      <c r="A1251" s="32" t="s">
        <v>628</v>
      </c>
      <c r="B1251" s="31"/>
      <c r="C1251" s="21"/>
      <c r="D1251" s="42"/>
      <c r="E1251" s="21"/>
      <c r="G1251" s="45"/>
    </row>
    <row r="1252" spans="1:7" ht="19.5" customHeight="1">
      <c r="A1252" s="32" t="s">
        <v>886</v>
      </c>
      <c r="B1252" s="31"/>
      <c r="C1252" s="21"/>
      <c r="D1252" s="42"/>
      <c r="E1252" s="21"/>
      <c r="G1252" s="45"/>
    </row>
    <row r="1253" spans="1:7" ht="19.5" customHeight="1">
      <c r="A1253" s="32" t="s">
        <v>887</v>
      </c>
      <c r="B1253" s="31"/>
      <c r="C1253" s="21"/>
      <c r="D1253" s="42"/>
      <c r="E1253" s="21"/>
      <c r="G1253" s="45"/>
    </row>
    <row r="1254" spans="1:7" ht="19.5" customHeight="1">
      <c r="A1254" s="32" t="s">
        <v>888</v>
      </c>
      <c r="B1254" s="31"/>
      <c r="C1254" s="21"/>
      <c r="D1254" s="42"/>
      <c r="E1254" s="21"/>
      <c r="G1254" s="45"/>
    </row>
    <row r="1255" spans="1:7" ht="19.5" customHeight="1">
      <c r="A1255" s="32" t="s">
        <v>889</v>
      </c>
      <c r="B1255" s="31"/>
      <c r="C1255" s="21"/>
      <c r="D1255" s="42"/>
      <c r="E1255" s="21"/>
      <c r="G1255" s="45"/>
    </row>
    <row r="1256" spans="1:7" ht="19.5" customHeight="1">
      <c r="A1256" s="32" t="s">
        <v>890</v>
      </c>
      <c r="B1256" s="31"/>
      <c r="C1256" s="21"/>
      <c r="D1256" s="42"/>
      <c r="E1256" s="21"/>
      <c r="G1256" s="45"/>
    </row>
    <row r="1257" spans="1:7" ht="19.5" customHeight="1">
      <c r="A1257" s="32" t="s">
        <v>891</v>
      </c>
      <c r="B1257" s="31"/>
      <c r="C1257" s="21"/>
      <c r="D1257" s="42"/>
      <c r="E1257" s="21"/>
      <c r="G1257" s="45"/>
    </row>
    <row r="1258" spans="1:7" ht="19.5" customHeight="1">
      <c r="A1258" s="32" t="s">
        <v>892</v>
      </c>
      <c r="B1258" s="31"/>
      <c r="C1258" s="21"/>
      <c r="D1258" s="42"/>
      <c r="E1258" s="21"/>
      <c r="G1258" s="45"/>
    </row>
    <row r="1259" spans="1:7" ht="19.5" customHeight="1">
      <c r="A1259" s="32" t="s">
        <v>893</v>
      </c>
      <c r="B1259" s="31"/>
      <c r="C1259" s="21"/>
      <c r="D1259" s="42"/>
      <c r="E1259" s="21"/>
      <c r="G1259" s="45"/>
    </row>
    <row r="1260" spans="1:7" ht="19.5" customHeight="1">
      <c r="A1260" s="32" t="s">
        <v>894</v>
      </c>
      <c r="B1260" s="31"/>
      <c r="C1260" s="21"/>
      <c r="D1260" s="42"/>
      <c r="E1260" s="21"/>
      <c r="G1260" s="45"/>
    </row>
    <row r="1261" spans="1:7" ht="19.5" customHeight="1">
      <c r="A1261" s="32" t="s">
        <v>639</v>
      </c>
      <c r="B1261" s="31"/>
      <c r="C1261" s="21"/>
      <c r="D1261" s="42"/>
      <c r="E1261" s="21"/>
      <c r="G1261" s="45"/>
    </row>
    <row r="1262" spans="1:7" ht="19.5" customHeight="1">
      <c r="A1262" s="32" t="s">
        <v>895</v>
      </c>
      <c r="B1262" s="31">
        <v>7</v>
      </c>
      <c r="C1262" s="21">
        <v>7</v>
      </c>
      <c r="D1262" s="42">
        <v>1</v>
      </c>
      <c r="E1262" s="21"/>
      <c r="G1262" s="45"/>
    </row>
    <row r="1263" spans="1:7" ht="19.5" customHeight="1">
      <c r="A1263" s="33" t="s">
        <v>162</v>
      </c>
      <c r="B1263" s="38">
        <f>SUM(B1264:B1276)</f>
        <v>0</v>
      </c>
      <c r="C1263" s="44">
        <f>SUM(C1264:C1276)</f>
        <v>0</v>
      </c>
      <c r="D1263" s="42"/>
      <c r="E1263" s="21"/>
      <c r="G1263" s="45"/>
    </row>
    <row r="1264" spans="1:7" ht="19.5" customHeight="1">
      <c r="A1264" s="32" t="s">
        <v>626</v>
      </c>
      <c r="B1264" s="31"/>
      <c r="C1264" s="21"/>
      <c r="D1264" s="42"/>
      <c r="E1264" s="21"/>
      <c r="G1264" s="45"/>
    </row>
    <row r="1265" spans="1:7" ht="19.5" customHeight="1">
      <c r="A1265" s="32" t="s">
        <v>627</v>
      </c>
      <c r="B1265" s="31"/>
      <c r="C1265" s="21"/>
      <c r="D1265" s="42"/>
      <c r="E1265" s="21"/>
      <c r="G1265" s="45"/>
    </row>
    <row r="1266" spans="1:7" ht="19.5" customHeight="1">
      <c r="A1266" s="32" t="s">
        <v>628</v>
      </c>
      <c r="B1266" s="31"/>
      <c r="C1266" s="21"/>
      <c r="D1266" s="42"/>
      <c r="E1266" s="21"/>
      <c r="G1266" s="45"/>
    </row>
    <row r="1267" spans="1:7" ht="19.5" customHeight="1">
      <c r="A1267" s="32" t="s">
        <v>896</v>
      </c>
      <c r="B1267" s="31"/>
      <c r="C1267" s="21"/>
      <c r="D1267" s="42"/>
      <c r="E1267" s="21"/>
      <c r="G1267" s="45"/>
    </row>
    <row r="1268" spans="1:7" ht="19.5" customHeight="1">
      <c r="A1268" s="32" t="s">
        <v>897</v>
      </c>
      <c r="B1268" s="31"/>
      <c r="C1268" s="21"/>
      <c r="D1268" s="42"/>
      <c r="E1268" s="21"/>
      <c r="G1268" s="45"/>
    </row>
    <row r="1269" spans="1:7" ht="19.5" customHeight="1">
      <c r="A1269" s="32" t="s">
        <v>898</v>
      </c>
      <c r="B1269" s="31"/>
      <c r="C1269" s="21"/>
      <c r="D1269" s="42"/>
      <c r="E1269" s="21"/>
      <c r="G1269" s="45"/>
    </row>
    <row r="1270" spans="1:7" ht="19.5" customHeight="1">
      <c r="A1270" s="32" t="s">
        <v>899</v>
      </c>
      <c r="B1270" s="31"/>
      <c r="C1270" s="21"/>
      <c r="D1270" s="42"/>
      <c r="E1270" s="21"/>
      <c r="G1270" s="45"/>
    </row>
    <row r="1271" spans="1:7" ht="19.5" customHeight="1">
      <c r="A1271" s="32" t="s">
        <v>900</v>
      </c>
      <c r="B1271" s="31"/>
      <c r="C1271" s="21"/>
      <c r="D1271" s="42"/>
      <c r="E1271" s="21"/>
      <c r="G1271" s="45"/>
    </row>
    <row r="1272" spans="1:7" ht="19.5" customHeight="1">
      <c r="A1272" s="32" t="s">
        <v>901</v>
      </c>
      <c r="B1272" s="31"/>
      <c r="C1272" s="21"/>
      <c r="D1272" s="42"/>
      <c r="E1272" s="21"/>
      <c r="G1272" s="45"/>
    </row>
    <row r="1273" spans="1:7" ht="19.5" customHeight="1">
      <c r="A1273" s="32" t="s">
        <v>902</v>
      </c>
      <c r="B1273" s="31"/>
      <c r="C1273" s="21"/>
      <c r="D1273" s="42"/>
      <c r="E1273" s="21"/>
      <c r="G1273" s="45"/>
    </row>
    <row r="1274" spans="1:7" ht="19.5" customHeight="1">
      <c r="A1274" s="32" t="s">
        <v>903</v>
      </c>
      <c r="B1274" s="31"/>
      <c r="C1274" s="21"/>
      <c r="D1274" s="42"/>
      <c r="E1274" s="21"/>
      <c r="G1274" s="45"/>
    </row>
    <row r="1275" spans="1:7" ht="19.5" customHeight="1">
      <c r="A1275" s="32" t="s">
        <v>639</v>
      </c>
      <c r="B1275" s="31"/>
      <c r="C1275" s="21"/>
      <c r="D1275" s="42"/>
      <c r="E1275" s="21"/>
      <c r="G1275" s="45"/>
    </row>
    <row r="1276" spans="1:7" ht="19.5" customHeight="1">
      <c r="A1276" s="32" t="s">
        <v>904</v>
      </c>
      <c r="B1276" s="31"/>
      <c r="C1276" s="21"/>
      <c r="D1276" s="42"/>
      <c r="E1276" s="21"/>
      <c r="G1276" s="45"/>
    </row>
    <row r="1277" spans="1:7" ht="19.5" customHeight="1">
      <c r="A1277" s="33" t="s">
        <v>163</v>
      </c>
      <c r="B1277" s="38">
        <f>SUM(B1278:B1282)</f>
        <v>0</v>
      </c>
      <c r="C1277" s="44">
        <f>SUM(C1278:C1282)</f>
        <v>0</v>
      </c>
      <c r="D1277" s="42"/>
      <c r="E1277" s="21"/>
      <c r="G1277" s="45"/>
    </row>
    <row r="1278" spans="1:7" ht="19.5" customHeight="1">
      <c r="A1278" s="32" t="s">
        <v>1092</v>
      </c>
      <c r="B1278" s="31"/>
      <c r="C1278" s="21"/>
      <c r="D1278" s="42"/>
      <c r="E1278" s="21"/>
      <c r="G1278" s="45"/>
    </row>
    <row r="1279" spans="1:7" ht="19.5" customHeight="1">
      <c r="A1279" s="32" t="s">
        <v>905</v>
      </c>
      <c r="B1279" s="31"/>
      <c r="C1279" s="21"/>
      <c r="D1279" s="42"/>
      <c r="E1279" s="21"/>
      <c r="G1279" s="45"/>
    </row>
    <row r="1280" spans="1:7" ht="19.5" customHeight="1">
      <c r="A1280" s="32" t="s">
        <v>906</v>
      </c>
      <c r="B1280" s="31"/>
      <c r="C1280" s="21"/>
      <c r="D1280" s="42"/>
      <c r="E1280" s="21"/>
      <c r="G1280" s="45"/>
    </row>
    <row r="1281" spans="1:7" ht="19.5" customHeight="1">
      <c r="A1281" s="32" t="s">
        <v>907</v>
      </c>
      <c r="B1281" s="31"/>
      <c r="C1281" s="21"/>
      <c r="D1281" s="42"/>
      <c r="E1281" s="21"/>
      <c r="G1281" s="45"/>
    </row>
    <row r="1282" spans="1:7" ht="19.5" customHeight="1">
      <c r="A1282" s="32" t="s">
        <v>908</v>
      </c>
      <c r="B1282" s="31"/>
      <c r="C1282" s="21"/>
      <c r="D1282" s="42"/>
      <c r="E1282" s="21"/>
      <c r="G1282" s="45"/>
    </row>
    <row r="1283" spans="1:7" ht="19.5" customHeight="1">
      <c r="A1283" s="33" t="s">
        <v>164</v>
      </c>
      <c r="B1283" s="38">
        <f>SUM(B1284:B1288)</f>
        <v>0</v>
      </c>
      <c r="C1283" s="44">
        <f>SUM(C1284:C1288)</f>
        <v>0</v>
      </c>
      <c r="D1283" s="42"/>
      <c r="E1283" s="21"/>
      <c r="G1283" s="45"/>
    </row>
    <row r="1284" spans="1:7" ht="19.5" customHeight="1">
      <c r="A1284" s="32" t="s">
        <v>909</v>
      </c>
      <c r="B1284" s="31"/>
      <c r="C1284" s="21"/>
      <c r="D1284" s="42"/>
      <c r="E1284" s="21"/>
      <c r="G1284" s="45"/>
    </row>
    <row r="1285" spans="1:7" ht="19.5" customHeight="1">
      <c r="A1285" s="32" t="s">
        <v>910</v>
      </c>
      <c r="B1285" s="31"/>
      <c r="C1285" s="21"/>
      <c r="D1285" s="42"/>
      <c r="E1285" s="21"/>
      <c r="G1285" s="45"/>
    </row>
    <row r="1286" spans="1:7" ht="19.5" customHeight="1">
      <c r="A1286" s="32" t="s">
        <v>911</v>
      </c>
      <c r="B1286" s="31"/>
      <c r="C1286" s="21"/>
      <c r="D1286" s="42"/>
      <c r="E1286" s="21"/>
      <c r="G1286" s="45"/>
    </row>
    <row r="1287" spans="1:7" ht="19.5" customHeight="1">
      <c r="A1287" s="32" t="s">
        <v>912</v>
      </c>
      <c r="B1287" s="31"/>
      <c r="C1287" s="21"/>
      <c r="D1287" s="42"/>
      <c r="E1287" s="21"/>
      <c r="G1287" s="45"/>
    </row>
    <row r="1288" spans="1:7" ht="19.5" customHeight="1">
      <c r="A1288" s="32" t="s">
        <v>913</v>
      </c>
      <c r="B1288" s="31"/>
      <c r="C1288" s="21"/>
      <c r="D1288" s="42"/>
      <c r="E1288" s="21"/>
      <c r="G1288" s="45"/>
    </row>
    <row r="1289" spans="1:7" ht="19.5" customHeight="1">
      <c r="A1289" s="33" t="s">
        <v>165</v>
      </c>
      <c r="B1289" s="38">
        <f>SUM(B1290:B1300)</f>
        <v>0</v>
      </c>
      <c r="C1289" s="44">
        <f>SUM(C1290:C1300)</f>
        <v>0</v>
      </c>
      <c r="D1289" s="42"/>
      <c r="E1289" s="21"/>
      <c r="G1289" s="45"/>
    </row>
    <row r="1290" spans="1:7" ht="19.5" customHeight="1">
      <c r="A1290" s="32" t="s">
        <v>914</v>
      </c>
      <c r="B1290" s="31"/>
      <c r="C1290" s="21"/>
      <c r="D1290" s="42"/>
      <c r="E1290" s="21"/>
      <c r="G1290" s="45"/>
    </row>
    <row r="1291" spans="1:7" ht="19.5" customHeight="1">
      <c r="A1291" s="32" t="s">
        <v>915</v>
      </c>
      <c r="B1291" s="31"/>
      <c r="C1291" s="21"/>
      <c r="D1291" s="42"/>
      <c r="E1291" s="21"/>
      <c r="G1291" s="45"/>
    </row>
    <row r="1292" spans="1:7" ht="19.5" customHeight="1">
      <c r="A1292" s="32" t="s">
        <v>916</v>
      </c>
      <c r="B1292" s="31"/>
      <c r="C1292" s="21"/>
      <c r="D1292" s="42"/>
      <c r="E1292" s="21"/>
      <c r="G1292" s="45"/>
    </row>
    <row r="1293" spans="1:7" ht="19.5" customHeight="1">
      <c r="A1293" s="32" t="s">
        <v>917</v>
      </c>
      <c r="B1293" s="31"/>
      <c r="C1293" s="21"/>
      <c r="D1293" s="42"/>
      <c r="E1293" s="21"/>
      <c r="G1293" s="45"/>
    </row>
    <row r="1294" spans="1:7" ht="19.5" customHeight="1">
      <c r="A1294" s="32" t="s">
        <v>918</v>
      </c>
      <c r="B1294" s="31"/>
      <c r="C1294" s="21"/>
      <c r="D1294" s="42"/>
      <c r="E1294" s="21"/>
      <c r="G1294" s="45"/>
    </row>
    <row r="1295" spans="1:7" ht="19.5" customHeight="1">
      <c r="A1295" s="32" t="s">
        <v>919</v>
      </c>
      <c r="B1295" s="31"/>
      <c r="C1295" s="21"/>
      <c r="D1295" s="42"/>
      <c r="E1295" s="21"/>
      <c r="G1295" s="45"/>
    </row>
    <row r="1296" spans="1:7" ht="19.5" customHeight="1">
      <c r="A1296" s="32" t="s">
        <v>920</v>
      </c>
      <c r="B1296" s="31"/>
      <c r="C1296" s="21"/>
      <c r="D1296" s="42"/>
      <c r="E1296" s="21"/>
      <c r="G1296" s="45"/>
    </row>
    <row r="1297" spans="1:7" ht="19.5" customHeight="1">
      <c r="A1297" s="32" t="s">
        <v>921</v>
      </c>
      <c r="B1297" s="31"/>
      <c r="C1297" s="21"/>
      <c r="D1297" s="42"/>
      <c r="E1297" s="21"/>
      <c r="G1297" s="45"/>
    </row>
    <row r="1298" spans="1:7" ht="19.5" customHeight="1">
      <c r="A1298" s="32" t="s">
        <v>922</v>
      </c>
      <c r="B1298" s="31"/>
      <c r="C1298" s="21"/>
      <c r="D1298" s="42"/>
      <c r="E1298" s="21"/>
      <c r="G1298" s="45"/>
    </row>
    <row r="1299" spans="1:7" ht="19.5" customHeight="1">
      <c r="A1299" s="32" t="s">
        <v>923</v>
      </c>
      <c r="B1299" s="31"/>
      <c r="C1299" s="21"/>
      <c r="D1299" s="42"/>
      <c r="E1299" s="21"/>
      <c r="G1299" s="45"/>
    </row>
    <row r="1300" spans="1:7" ht="19.5" customHeight="1">
      <c r="A1300" s="32" t="s">
        <v>924</v>
      </c>
      <c r="B1300" s="31"/>
      <c r="C1300" s="21"/>
      <c r="D1300" s="42"/>
      <c r="E1300" s="21"/>
      <c r="G1300" s="45"/>
    </row>
    <row r="1301" spans="1:7" ht="19.5" customHeight="1">
      <c r="A1301" s="29" t="s">
        <v>1093</v>
      </c>
      <c r="B1301" s="35"/>
      <c r="C1301" s="29"/>
      <c r="D1301" s="42"/>
      <c r="E1301" s="21"/>
      <c r="G1301" s="45"/>
    </row>
    <row r="1302" spans="1:7" ht="19.5" customHeight="1">
      <c r="A1302" s="29" t="s">
        <v>1094</v>
      </c>
      <c r="B1302" s="41">
        <f>B1303</f>
        <v>498</v>
      </c>
      <c r="C1302" s="50">
        <f>C1303</f>
        <v>498</v>
      </c>
      <c r="D1302" s="42">
        <v>1</v>
      </c>
      <c r="E1302" s="21"/>
      <c r="G1302" s="45"/>
    </row>
    <row r="1303" spans="1:7" ht="19.5" customHeight="1">
      <c r="A1303" s="33" t="s">
        <v>1095</v>
      </c>
      <c r="B1303" s="38">
        <f>SUM(B1304:B1307)</f>
        <v>498</v>
      </c>
      <c r="C1303" s="44">
        <f>SUM(C1304:C1307)</f>
        <v>498</v>
      </c>
      <c r="D1303" s="42">
        <v>1</v>
      </c>
      <c r="E1303" s="21"/>
      <c r="G1303" s="45"/>
    </row>
    <row r="1304" spans="1:7" ht="19.5" customHeight="1">
      <c r="A1304" s="32" t="s">
        <v>1096</v>
      </c>
      <c r="B1304" s="31"/>
      <c r="C1304" s="21"/>
      <c r="D1304" s="42"/>
      <c r="E1304" s="21"/>
      <c r="G1304" s="45"/>
    </row>
    <row r="1305" spans="1:7" ht="19.5" customHeight="1">
      <c r="A1305" s="32" t="s">
        <v>1097</v>
      </c>
      <c r="B1305" s="31"/>
      <c r="C1305" s="21"/>
      <c r="D1305" s="42"/>
      <c r="E1305" s="21"/>
      <c r="G1305" s="45"/>
    </row>
    <row r="1306" spans="1:7" ht="19.5" customHeight="1">
      <c r="A1306" s="32" t="s">
        <v>1098</v>
      </c>
      <c r="B1306" s="31"/>
      <c r="C1306" s="21"/>
      <c r="D1306" s="42"/>
      <c r="E1306" s="21"/>
      <c r="G1306" s="45"/>
    </row>
    <row r="1307" spans="1:7" ht="19.5" customHeight="1">
      <c r="A1307" s="32" t="s">
        <v>1099</v>
      </c>
      <c r="B1307" s="31">
        <v>498</v>
      </c>
      <c r="C1307" s="21">
        <v>498</v>
      </c>
      <c r="D1307" s="42">
        <v>1</v>
      </c>
      <c r="E1307" s="21"/>
      <c r="G1307" s="45"/>
    </row>
    <row r="1308" spans="1:7" ht="19.5" customHeight="1">
      <c r="A1308" s="29" t="s">
        <v>1100</v>
      </c>
      <c r="B1308" s="41">
        <f>SUM(B1309:B1310)</f>
        <v>63</v>
      </c>
      <c r="C1308" s="50">
        <f>SUM(C1309:C1310)</f>
        <v>450</v>
      </c>
      <c r="D1308" s="42">
        <v>7.14285714285714</v>
      </c>
      <c r="E1308" s="21"/>
      <c r="G1308" s="45"/>
    </row>
    <row r="1309" spans="1:7" ht="19.5" customHeight="1">
      <c r="A1309" s="32" t="s">
        <v>166</v>
      </c>
      <c r="B1309" s="31"/>
      <c r="C1309" s="21"/>
      <c r="D1309" s="42"/>
      <c r="E1309" s="21"/>
      <c r="G1309" s="45"/>
    </row>
    <row r="1310" spans="1:7" ht="19.5" customHeight="1">
      <c r="A1310" s="32" t="s">
        <v>167</v>
      </c>
      <c r="B1310" s="31">
        <v>63</v>
      </c>
      <c r="C1310" s="21">
        <v>450</v>
      </c>
      <c r="D1310" s="42">
        <v>7.14285714285714</v>
      </c>
      <c r="E1310" s="21"/>
      <c r="G1310" s="45"/>
    </row>
    <row r="1311" spans="1:7" ht="19.5" customHeight="1">
      <c r="A1311" s="32"/>
      <c r="B1311" s="31"/>
      <c r="C1311" s="21"/>
      <c r="D1311" s="42"/>
      <c r="E1311" s="21"/>
      <c r="G1311" s="45"/>
    </row>
    <row r="1312" spans="1:7" ht="19.5" customHeight="1">
      <c r="A1312" s="32"/>
      <c r="B1312" s="31"/>
      <c r="C1312" s="21"/>
      <c r="D1312" s="42"/>
      <c r="E1312" s="21">
        <f>B1312*0.4778</f>
        <v>0</v>
      </c>
      <c r="G1312" s="45"/>
    </row>
    <row r="1313" spans="1:7" ht="14.25">
      <c r="A1313" s="36" t="s">
        <v>1101</v>
      </c>
      <c r="B1313" s="43">
        <f>B1308+B1302+B1301+B1247+B1229+B1148+B1138+B1123+B1096+B1022+B951+B818+B798+B725+B661+B550+B501+B445+B391+B272+B261+B258+B5</f>
        <v>123845</v>
      </c>
      <c r="C1313" s="43">
        <f>C1308+C1302+C1301+C1247+C1229+C1148+C1138+C1123+C1096+C1022+C951+C818+C798+C725+C661+C550+C501+C445+C391+C272+C261+C258+C5</f>
        <v>63616</v>
      </c>
      <c r="D1313" s="42">
        <v>0.51367435100327</v>
      </c>
      <c r="E1313" s="21"/>
      <c r="G1313" s="45"/>
    </row>
  </sheetData>
  <mergeCells count="1">
    <mergeCell ref="A2:E2"/>
  </mergeCells>
  <printOptions horizontalCentered="1"/>
  <pageMargins left="0.47244094488189" right="0.47244094488189" top="0.590551181102362" bottom="0.47244094488189" header="0.31496062992126" footer="0.31496062992126"/>
  <pageSetup horizontalDpi="600" verticalDpi="600" orientation="landscape" paperSize="9" scale="80" r:id="rId3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78"/>
  <sheetViews>
    <sheetView showGridLines="0" showZeros="0" zoomScalePageLayoutView="0" workbookViewId="0" topLeftCell="A1">
      <pane ySplit="5" topLeftCell="A55" activePane="bottomLeft" state="frozen"/>
      <selection pane="topLeft" activeCell="E566" sqref="E566"/>
      <selection pane="bottomLeft" activeCell="B70" sqref="B70"/>
    </sheetView>
  </sheetViews>
  <sheetFormatPr defaultColWidth="9.00390625" defaultColWidthPt="54" defaultRowHeight="14.25"/>
  <cols>
    <col min="1" max="1" width="42.625" widthPt="255.75" style="52" customWidth="1"/>
    <col min="2" max="2" width="12.00390625" widthPt="72" style="52" customWidth="1"/>
    <col min="3" max="3" width="10.50390625" widthPt="63" style="52" customWidth="1"/>
    <col min="4" max="4" width="13.875" widthPt="83.25" style="52" customWidth="1"/>
    <col min="5" max="5" width="65.375" widthPt="392.25" style="52" bestFit="1" customWidth="1"/>
    <col min="6" max="6" width="12.875" widthPt="77.25" style="52" customWidth="1"/>
    <col min="7" max="7" width="10.875" widthPt="65.25" style="52" customWidth="1"/>
    <col min="8" max="8" width="13.75390625" widthPt="82.5" style="52" customWidth="1"/>
    <col min="9" max="16384" width="9.00390625" widthPt="54" style="52" customWidth="1"/>
  </cols>
  <sheetData>
    <row r="1" spans="1:8" ht="14.25">
      <c r="A1" s="51" t="s">
        <v>1105</v>
      </c>
      <c r="H1" s="53" t="s">
        <v>1106</v>
      </c>
    </row>
    <row r="2" spans="1:8" ht="18" customHeight="1">
      <c r="A2" s="81" t="s">
        <v>1107</v>
      </c>
      <c r="B2" s="81"/>
      <c r="C2" s="81"/>
      <c r="D2" s="81"/>
      <c r="E2" s="81"/>
      <c r="F2" s="81"/>
      <c r="G2" s="81"/>
      <c r="H2" s="81"/>
    </row>
    <row r="3" spans="1:8" ht="18" customHeight="1">
      <c r="A3" s="51"/>
      <c r="H3" s="54" t="s">
        <v>1108</v>
      </c>
    </row>
    <row r="4" spans="1:8" ht="31.5" customHeight="1">
      <c r="A4" s="82" t="s">
        <v>1109</v>
      </c>
      <c r="B4" s="83"/>
      <c r="C4" s="83"/>
      <c r="D4" s="84"/>
      <c r="E4" s="82" t="s">
        <v>1110</v>
      </c>
      <c r="F4" s="83"/>
      <c r="G4" s="83"/>
      <c r="H4" s="84"/>
    </row>
    <row r="5" spans="1:8" ht="35.25" customHeight="1">
      <c r="A5" s="55" t="s">
        <v>953</v>
      </c>
      <c r="B5" s="56" t="s">
        <v>194</v>
      </c>
      <c r="C5" s="57" t="s">
        <v>1111</v>
      </c>
      <c r="D5" s="56" t="s">
        <v>195</v>
      </c>
      <c r="E5" s="55" t="s">
        <v>953</v>
      </c>
      <c r="F5" s="56" t="s">
        <v>194</v>
      </c>
      <c r="G5" s="57" t="s">
        <v>1111</v>
      </c>
      <c r="H5" s="56" t="s">
        <v>195</v>
      </c>
    </row>
    <row r="6" spans="1:8" ht="19.5" customHeight="1">
      <c r="A6" s="58" t="s">
        <v>10</v>
      </c>
      <c r="B6" s="59"/>
      <c r="C6" s="59"/>
      <c r="D6" s="74"/>
      <c r="E6" s="58" t="s">
        <v>930</v>
      </c>
      <c r="F6" s="60">
        <f>F7</f>
        <v>80</v>
      </c>
      <c r="G6" s="61"/>
      <c r="H6" s="74">
        <v>0</v>
      </c>
    </row>
    <row r="7" spans="1:8" ht="19.5" customHeight="1">
      <c r="A7" s="58" t="s">
        <v>1112</v>
      </c>
      <c r="B7" s="59"/>
      <c r="C7" s="59"/>
      <c r="D7" s="74"/>
      <c r="E7" s="62" t="s">
        <v>931</v>
      </c>
      <c r="F7" s="59">
        <v>80</v>
      </c>
      <c r="G7" s="59"/>
      <c r="H7" s="74">
        <v>0</v>
      </c>
    </row>
    <row r="8" spans="1:8" ht="19.5" customHeight="1">
      <c r="A8" s="58" t="s">
        <v>1113</v>
      </c>
      <c r="B8" s="59"/>
      <c r="C8" s="59"/>
      <c r="D8" s="74"/>
      <c r="E8" s="58" t="s">
        <v>932</v>
      </c>
      <c r="F8" s="63">
        <f>F9+F10</f>
        <v>0</v>
      </c>
      <c r="G8" s="59"/>
      <c r="H8" s="74"/>
    </row>
    <row r="9" spans="1:8" ht="19.5" customHeight="1">
      <c r="A9" s="58" t="s">
        <v>1114</v>
      </c>
      <c r="B9" s="59"/>
      <c r="C9" s="59"/>
      <c r="D9" s="74"/>
      <c r="E9" s="62" t="s">
        <v>11</v>
      </c>
      <c r="F9" s="59"/>
      <c r="G9" s="59"/>
      <c r="H9" s="74"/>
    </row>
    <row r="10" spans="1:8" ht="19.5" customHeight="1">
      <c r="A10" s="58" t="s">
        <v>1115</v>
      </c>
      <c r="B10" s="59"/>
      <c r="C10" s="59"/>
      <c r="D10" s="74"/>
      <c r="E10" s="62" t="s">
        <v>1116</v>
      </c>
      <c r="F10" s="59"/>
      <c r="G10" s="59"/>
      <c r="H10" s="74"/>
    </row>
    <row r="11" spans="1:8" ht="19.5" customHeight="1">
      <c r="A11" s="58" t="s">
        <v>1117</v>
      </c>
      <c r="B11" s="59"/>
      <c r="C11" s="59"/>
      <c r="D11" s="74"/>
      <c r="E11" s="58" t="s">
        <v>933</v>
      </c>
      <c r="F11" s="63">
        <f>F12+F13</f>
        <v>0</v>
      </c>
      <c r="G11" s="63">
        <f>G12+G13</f>
        <v>0</v>
      </c>
      <c r="H11" s="74"/>
    </row>
    <row r="12" spans="1:8" ht="19.5" customHeight="1">
      <c r="A12" s="58" t="s">
        <v>1118</v>
      </c>
      <c r="B12" s="59"/>
      <c r="C12" s="59"/>
      <c r="D12" s="74"/>
      <c r="E12" s="58" t="s">
        <v>934</v>
      </c>
      <c r="F12" s="59"/>
      <c r="G12" s="59"/>
      <c r="H12" s="74"/>
    </row>
    <row r="13" spans="1:8" ht="19.5" customHeight="1">
      <c r="A13" s="58" t="s">
        <v>1119</v>
      </c>
      <c r="B13" s="59"/>
      <c r="C13" s="59"/>
      <c r="D13" s="74"/>
      <c r="E13" s="58" t="s">
        <v>935</v>
      </c>
      <c r="F13" s="59"/>
      <c r="G13" s="59"/>
      <c r="H13" s="74"/>
    </row>
    <row r="14" spans="1:8" ht="19.5" customHeight="1">
      <c r="A14" s="58" t="s">
        <v>1120</v>
      </c>
      <c r="B14" s="59"/>
      <c r="C14" s="59"/>
      <c r="D14" s="74"/>
      <c r="E14" s="58" t="s">
        <v>936</v>
      </c>
      <c r="F14" s="63">
        <f>SUM(F15:F21)</f>
        <v>1492</v>
      </c>
      <c r="G14" s="63">
        <f>SUM(G15:G21)</f>
        <v>684</v>
      </c>
      <c r="H14" s="74">
        <v>0.458445040214477</v>
      </c>
    </row>
    <row r="15" spans="1:8" ht="19.5" customHeight="1">
      <c r="A15" s="58" t="s">
        <v>1121</v>
      </c>
      <c r="B15" s="59"/>
      <c r="C15" s="59"/>
      <c r="D15" s="74"/>
      <c r="E15" s="58" t="s">
        <v>944</v>
      </c>
      <c r="F15" s="59">
        <v>1487</v>
      </c>
      <c r="G15" s="59">
        <v>684</v>
      </c>
      <c r="H15" s="74">
        <v>0.459986550100874</v>
      </c>
    </row>
    <row r="16" spans="1:8" ht="19.5" customHeight="1">
      <c r="A16" s="58" t="s">
        <v>946</v>
      </c>
      <c r="B16" s="59"/>
      <c r="C16" s="59"/>
      <c r="D16" s="74"/>
      <c r="E16" s="58" t="s">
        <v>1122</v>
      </c>
      <c r="F16" s="59"/>
      <c r="G16" s="59"/>
      <c r="H16" s="74"/>
    </row>
    <row r="17" spans="1:8" ht="19.5" customHeight="1">
      <c r="A17" s="58" t="s">
        <v>1123</v>
      </c>
      <c r="B17" s="59">
        <v>1487</v>
      </c>
      <c r="C17" s="59">
        <v>684</v>
      </c>
      <c r="D17" s="74">
        <v>0.459986550100874</v>
      </c>
      <c r="E17" s="58" t="s">
        <v>1124</v>
      </c>
      <c r="F17" s="59"/>
      <c r="G17" s="59"/>
      <c r="H17" s="74"/>
    </row>
    <row r="18" spans="1:8" ht="19.5" customHeight="1">
      <c r="A18" s="58" t="s">
        <v>1125</v>
      </c>
      <c r="B18" s="59"/>
      <c r="C18" s="59"/>
      <c r="D18" s="74"/>
      <c r="E18" s="58" t="s">
        <v>1126</v>
      </c>
      <c r="F18" s="59"/>
      <c r="G18" s="59"/>
      <c r="H18" s="74"/>
    </row>
    <row r="19" spans="1:8" ht="19.5" customHeight="1">
      <c r="A19" s="58" t="s">
        <v>1127</v>
      </c>
      <c r="B19" s="59"/>
      <c r="C19" s="59"/>
      <c r="D19" s="74"/>
      <c r="E19" s="58" t="s">
        <v>945</v>
      </c>
      <c r="F19" s="59">
        <v>5</v>
      </c>
      <c r="G19" s="59"/>
      <c r="H19" s="74">
        <v>0</v>
      </c>
    </row>
    <row r="20" spans="1:8" ht="19.5" customHeight="1">
      <c r="A20" s="58" t="s">
        <v>947</v>
      </c>
      <c r="B20" s="59"/>
      <c r="C20" s="59"/>
      <c r="D20" s="74"/>
      <c r="E20" s="58" t="s">
        <v>1128</v>
      </c>
      <c r="F20" s="59"/>
      <c r="G20" s="59"/>
      <c r="H20" s="74"/>
    </row>
    <row r="21" spans="1:8" ht="19.5" customHeight="1">
      <c r="A21" s="58" t="s">
        <v>948</v>
      </c>
      <c r="B21" s="59"/>
      <c r="C21" s="59"/>
      <c r="D21" s="74"/>
      <c r="E21" s="58" t="s">
        <v>1129</v>
      </c>
      <c r="F21" s="59"/>
      <c r="G21" s="59"/>
      <c r="H21" s="74"/>
    </row>
    <row r="22" spans="1:8" ht="19.5" customHeight="1">
      <c r="A22" s="58" t="s">
        <v>1130</v>
      </c>
      <c r="B22" s="59"/>
      <c r="C22" s="59"/>
      <c r="D22" s="74"/>
      <c r="E22" s="58" t="s">
        <v>937</v>
      </c>
      <c r="F22" s="63">
        <f>SUM(F23:F27)</f>
        <v>0</v>
      </c>
      <c r="G22" s="63">
        <f>SUM(G23:G27)</f>
        <v>0</v>
      </c>
      <c r="H22" s="74"/>
    </row>
    <row r="23" spans="1:8" ht="19.5" customHeight="1">
      <c r="A23" s="58" t="s">
        <v>1131</v>
      </c>
      <c r="B23" s="59"/>
      <c r="C23" s="59"/>
      <c r="D23" s="74"/>
      <c r="E23" s="64" t="s">
        <v>1132</v>
      </c>
      <c r="F23" s="59"/>
      <c r="G23" s="59"/>
      <c r="H23" s="74"/>
    </row>
    <row r="24" spans="1:8" ht="19.5" customHeight="1">
      <c r="A24" s="58" t="s">
        <v>1133</v>
      </c>
      <c r="B24" s="59"/>
      <c r="C24" s="59"/>
      <c r="D24" s="74"/>
      <c r="E24" s="64" t="s">
        <v>1134</v>
      </c>
      <c r="F24" s="59"/>
      <c r="G24" s="59"/>
      <c r="H24" s="74"/>
    </row>
    <row r="25" spans="1:8" ht="19.5" customHeight="1">
      <c r="A25" s="58" t="s">
        <v>1135</v>
      </c>
      <c r="B25" s="59"/>
      <c r="C25" s="59"/>
      <c r="D25" s="74"/>
      <c r="E25" s="64" t="s">
        <v>12</v>
      </c>
      <c r="F25" s="59"/>
      <c r="G25" s="59"/>
      <c r="H25" s="74"/>
    </row>
    <row r="26" spans="1:8" ht="19.5" customHeight="1">
      <c r="A26" s="58" t="s">
        <v>1136</v>
      </c>
      <c r="B26" s="59"/>
      <c r="C26" s="59"/>
      <c r="D26" s="74"/>
      <c r="E26" s="64" t="s">
        <v>1137</v>
      </c>
      <c r="F26" s="65"/>
      <c r="G26" s="65"/>
      <c r="H26" s="74"/>
    </row>
    <row r="27" spans="1:8" ht="19.5" customHeight="1">
      <c r="A27" s="59"/>
      <c r="B27" s="59"/>
      <c r="C27" s="59"/>
      <c r="D27" s="74"/>
      <c r="E27" s="64" t="s">
        <v>1138</v>
      </c>
      <c r="F27" s="65"/>
      <c r="G27" s="65"/>
      <c r="H27" s="74"/>
    </row>
    <row r="28" spans="1:8" ht="19.5" customHeight="1">
      <c r="A28" s="59"/>
      <c r="B28" s="59"/>
      <c r="C28" s="59"/>
      <c r="D28" s="74"/>
      <c r="E28" s="62" t="s">
        <v>938</v>
      </c>
      <c r="F28" s="66">
        <f>SUM(F29:F35)</f>
        <v>0</v>
      </c>
      <c r="G28" s="66">
        <f>SUM(G29:G35)</f>
        <v>0</v>
      </c>
      <c r="H28" s="74"/>
    </row>
    <row r="29" spans="1:8" ht="19.5" customHeight="1">
      <c r="A29" s="59"/>
      <c r="B29" s="59"/>
      <c r="C29" s="59"/>
      <c r="D29" s="74"/>
      <c r="E29" s="62" t="s">
        <v>939</v>
      </c>
      <c r="F29" s="65"/>
      <c r="G29" s="65"/>
      <c r="H29" s="74"/>
    </row>
    <row r="30" spans="1:8" ht="19.5" customHeight="1">
      <c r="A30" s="62"/>
      <c r="B30" s="59"/>
      <c r="C30" s="59"/>
      <c r="D30" s="74"/>
      <c r="E30" s="64" t="s">
        <v>1139</v>
      </c>
      <c r="F30" s="65"/>
      <c r="G30" s="65"/>
      <c r="H30" s="74"/>
    </row>
    <row r="31" spans="1:8" ht="19.5" customHeight="1">
      <c r="A31" s="62"/>
      <c r="B31" s="59"/>
      <c r="C31" s="59"/>
      <c r="D31" s="74"/>
      <c r="E31" s="64" t="s">
        <v>1140</v>
      </c>
      <c r="F31" s="65"/>
      <c r="G31" s="65"/>
      <c r="H31" s="74"/>
    </row>
    <row r="32" spans="1:8" ht="19.5" customHeight="1">
      <c r="A32" s="62"/>
      <c r="B32" s="59"/>
      <c r="C32" s="59"/>
      <c r="D32" s="74"/>
      <c r="E32" s="64" t="s">
        <v>1141</v>
      </c>
      <c r="F32" s="65"/>
      <c r="G32" s="65"/>
      <c r="H32" s="74"/>
    </row>
    <row r="33" spans="1:8" ht="19.5" customHeight="1">
      <c r="A33" s="62"/>
      <c r="B33" s="59"/>
      <c r="C33" s="59"/>
      <c r="D33" s="74"/>
      <c r="E33" s="64" t="s">
        <v>13</v>
      </c>
      <c r="F33" s="65"/>
      <c r="G33" s="65"/>
      <c r="H33" s="74"/>
    </row>
    <row r="34" spans="1:8" ht="19.5" customHeight="1">
      <c r="A34" s="62"/>
      <c r="B34" s="59"/>
      <c r="C34" s="59"/>
      <c r="D34" s="74"/>
      <c r="E34" s="64" t="s">
        <v>14</v>
      </c>
      <c r="F34" s="65"/>
      <c r="G34" s="65"/>
      <c r="H34" s="74"/>
    </row>
    <row r="35" spans="1:8" ht="19.5" customHeight="1">
      <c r="A35" s="62"/>
      <c r="B35" s="59"/>
      <c r="C35" s="59"/>
      <c r="D35" s="74"/>
      <c r="E35" s="64" t="s">
        <v>15</v>
      </c>
      <c r="F35" s="65"/>
      <c r="G35" s="65"/>
      <c r="H35" s="74"/>
    </row>
    <row r="36" spans="1:8" ht="19.5" customHeight="1">
      <c r="A36" s="62"/>
      <c r="B36" s="59"/>
      <c r="C36" s="59"/>
      <c r="D36" s="74"/>
      <c r="E36" s="62" t="s">
        <v>940</v>
      </c>
      <c r="F36" s="66">
        <f>SUM(F37:F39)</f>
        <v>0</v>
      </c>
      <c r="G36" s="66">
        <f>SUM(G37:G39)</f>
        <v>0</v>
      </c>
      <c r="H36" s="74"/>
    </row>
    <row r="37" spans="1:8" ht="19.5" customHeight="1">
      <c r="A37" s="62"/>
      <c r="B37" s="59"/>
      <c r="C37" s="59"/>
      <c r="D37" s="74"/>
      <c r="E37" s="64" t="s">
        <v>1142</v>
      </c>
      <c r="F37" s="65"/>
      <c r="G37" s="65"/>
      <c r="H37" s="74"/>
    </row>
    <row r="38" spans="1:8" s="67" customFormat="1" ht="19.5" customHeight="1">
      <c r="A38" s="62"/>
      <c r="B38" s="59"/>
      <c r="C38" s="59"/>
      <c r="D38" s="74"/>
      <c r="E38" s="64" t="s">
        <v>1143</v>
      </c>
      <c r="F38" s="65"/>
      <c r="G38" s="65"/>
      <c r="H38" s="74"/>
    </row>
    <row r="39" spans="1:8" ht="19.5" customHeight="1">
      <c r="A39" s="62"/>
      <c r="B39" s="59"/>
      <c r="C39" s="59"/>
      <c r="D39" s="74"/>
      <c r="E39" s="64" t="s">
        <v>16</v>
      </c>
      <c r="F39" s="65"/>
      <c r="G39" s="65"/>
      <c r="H39" s="74"/>
    </row>
    <row r="40" spans="1:8" ht="19.5" customHeight="1">
      <c r="A40" s="58"/>
      <c r="B40" s="59"/>
      <c r="C40" s="59"/>
      <c r="D40" s="74"/>
      <c r="E40" s="62" t="s">
        <v>941</v>
      </c>
      <c r="F40" s="66">
        <f>F41</f>
        <v>0</v>
      </c>
      <c r="G40" s="66">
        <f>G41</f>
        <v>0</v>
      </c>
      <c r="H40" s="74"/>
    </row>
    <row r="41" spans="1:8" ht="19.5" customHeight="1">
      <c r="A41" s="58"/>
      <c r="B41" s="59"/>
      <c r="C41" s="59"/>
      <c r="D41" s="74"/>
      <c r="E41" s="64" t="s">
        <v>17</v>
      </c>
      <c r="F41" s="65"/>
      <c r="G41" s="65"/>
      <c r="H41" s="74"/>
    </row>
    <row r="42" spans="1:8" ht="19.5" customHeight="1">
      <c r="A42" s="58"/>
      <c r="B42" s="59"/>
      <c r="C42" s="59"/>
      <c r="D42" s="74"/>
      <c r="E42" s="62" t="s">
        <v>942</v>
      </c>
      <c r="F42" s="66">
        <f>SUM(F43:F45)</f>
        <v>145</v>
      </c>
      <c r="G42" s="66">
        <f>SUM(G43:G45)</f>
        <v>0</v>
      </c>
      <c r="H42" s="74">
        <v>0</v>
      </c>
    </row>
    <row r="43" spans="1:8" ht="19.5" customHeight="1">
      <c r="A43" s="58"/>
      <c r="B43" s="65"/>
      <c r="C43" s="65"/>
      <c r="D43" s="74"/>
      <c r="E43" s="64" t="s">
        <v>1144</v>
      </c>
      <c r="F43" s="65"/>
      <c r="G43" s="65"/>
      <c r="H43" s="74"/>
    </row>
    <row r="44" spans="1:8" ht="19.5" customHeight="1">
      <c r="A44" s="58"/>
      <c r="B44" s="65"/>
      <c r="C44" s="65"/>
      <c r="D44" s="74"/>
      <c r="E44" s="64" t="s">
        <v>943</v>
      </c>
      <c r="F44" s="65"/>
      <c r="G44" s="65"/>
      <c r="H44" s="74"/>
    </row>
    <row r="45" spans="1:8" ht="19.5" customHeight="1">
      <c r="A45" s="58"/>
      <c r="B45" s="65"/>
      <c r="C45" s="65"/>
      <c r="D45" s="74"/>
      <c r="E45" s="64" t="s">
        <v>1145</v>
      </c>
      <c r="F45" s="65">
        <v>145</v>
      </c>
      <c r="G45" s="65"/>
      <c r="H45" s="74">
        <v>0</v>
      </c>
    </row>
    <row r="46" spans="1:8" ht="19.5" customHeight="1">
      <c r="A46" s="65"/>
      <c r="B46" s="65"/>
      <c r="C46" s="65"/>
      <c r="D46" s="74"/>
      <c r="E46" s="62" t="s">
        <v>1146</v>
      </c>
      <c r="F46" s="65"/>
      <c r="G46" s="65"/>
      <c r="H46" s="74"/>
    </row>
    <row r="47" spans="1:8" ht="19.5" customHeight="1">
      <c r="A47" s="68"/>
      <c r="B47" s="65"/>
      <c r="C47" s="65"/>
      <c r="D47" s="74"/>
      <c r="E47" s="62" t="s">
        <v>1147</v>
      </c>
      <c r="F47" s="65"/>
      <c r="G47" s="65"/>
      <c r="H47" s="74"/>
    </row>
    <row r="48" spans="1:8" ht="19.5" customHeight="1">
      <c r="A48" s="68"/>
      <c r="B48" s="65"/>
      <c r="C48" s="65"/>
      <c r="D48" s="74"/>
      <c r="E48" s="68"/>
      <c r="F48" s="65"/>
      <c r="G48" s="65"/>
      <c r="H48" s="74"/>
    </row>
    <row r="49" spans="1:8" ht="19.5" customHeight="1">
      <c r="A49" s="68"/>
      <c r="B49" s="65"/>
      <c r="C49" s="65"/>
      <c r="D49" s="74"/>
      <c r="E49" s="68"/>
      <c r="F49" s="65"/>
      <c r="G49" s="65"/>
      <c r="H49" s="74"/>
    </row>
    <row r="50" spans="1:8" ht="19.5" customHeight="1">
      <c r="A50" s="68"/>
      <c r="B50" s="65"/>
      <c r="C50" s="65"/>
      <c r="D50" s="74"/>
      <c r="E50" s="68"/>
      <c r="F50" s="65"/>
      <c r="G50" s="65"/>
      <c r="H50" s="74"/>
    </row>
    <row r="51" spans="1:8" ht="19.5" customHeight="1">
      <c r="A51" s="68"/>
      <c r="B51" s="65"/>
      <c r="C51" s="65"/>
      <c r="D51" s="74"/>
      <c r="E51" s="68"/>
      <c r="F51" s="65"/>
      <c r="G51" s="65"/>
      <c r="H51" s="74"/>
    </row>
    <row r="52" spans="1:8" ht="19.5" customHeight="1">
      <c r="A52" s="68"/>
      <c r="B52" s="65"/>
      <c r="C52" s="65"/>
      <c r="D52" s="74"/>
      <c r="E52" s="68"/>
      <c r="F52" s="65"/>
      <c r="G52" s="65"/>
      <c r="H52" s="74"/>
    </row>
    <row r="53" spans="1:8" ht="19.5" customHeight="1">
      <c r="A53" s="68"/>
      <c r="B53" s="65"/>
      <c r="C53" s="65"/>
      <c r="D53" s="74"/>
      <c r="E53" s="68"/>
      <c r="F53" s="65"/>
      <c r="G53" s="65"/>
      <c r="H53" s="74"/>
    </row>
    <row r="54" spans="1:8" ht="19.5" customHeight="1">
      <c r="A54" s="68"/>
      <c r="B54" s="65"/>
      <c r="C54" s="65"/>
      <c r="D54" s="74"/>
      <c r="E54" s="68"/>
      <c r="F54" s="65"/>
      <c r="G54" s="65"/>
      <c r="H54" s="74"/>
    </row>
    <row r="55" spans="1:8" ht="19.5" customHeight="1">
      <c r="A55" s="68" t="s">
        <v>1148</v>
      </c>
      <c r="B55" s="69">
        <f>SUM(B6:B26)</f>
        <v>1487</v>
      </c>
      <c r="C55" s="69">
        <f>SUM(C6:C26)</f>
        <v>684</v>
      </c>
      <c r="D55" s="74">
        <v>0.459986550100874</v>
      </c>
      <c r="E55" s="68" t="s">
        <v>1149</v>
      </c>
      <c r="F55" s="69">
        <f>F47+F46+F42+F40+F36+F28+F22+F14+F11+F8+F6</f>
        <v>1717</v>
      </c>
      <c r="G55" s="70">
        <f>G47+G46+G42+G40+G36+G28+G22+G14+G11+G8+G6</f>
        <v>684</v>
      </c>
      <c r="H55" s="74">
        <v>0.398369248689575</v>
      </c>
    </row>
    <row r="56" spans="1:8" ht="19.5" customHeight="1">
      <c r="A56" s="71" t="s">
        <v>18</v>
      </c>
      <c r="B56" s="66">
        <f>B57+B60+B61+B63+B64</f>
        <v>230</v>
      </c>
      <c r="C56" s="66">
        <f>C57+C60+C61+C63+C64</f>
        <v>0</v>
      </c>
      <c r="D56" s="74">
        <v>0</v>
      </c>
      <c r="E56" s="71" t="s">
        <v>19</v>
      </c>
      <c r="F56" s="69">
        <f>F57+F60+F61+F62</f>
        <v>0</v>
      </c>
      <c r="G56" s="69">
        <f>G57+G60+G61+G62</f>
        <v>0</v>
      </c>
      <c r="H56" s="74"/>
    </row>
    <row r="57" spans="1:8" ht="19.5" customHeight="1">
      <c r="A57" s="59" t="s">
        <v>1150</v>
      </c>
      <c r="B57" s="66">
        <f>SUM(B58:B59)</f>
        <v>230</v>
      </c>
      <c r="C57" s="66">
        <f>SUM(C58:C59)</f>
        <v>0</v>
      </c>
      <c r="D57" s="74">
        <v>0</v>
      </c>
      <c r="E57" s="59" t="s">
        <v>1151</v>
      </c>
      <c r="F57" s="69">
        <f>SUM(F58:F59)</f>
        <v>0</v>
      </c>
      <c r="G57" s="69">
        <f>SUM(G58:G59)</f>
        <v>0</v>
      </c>
      <c r="H57" s="74"/>
    </row>
    <row r="58" spans="1:8" ht="19.5" customHeight="1">
      <c r="A58" s="59" t="s">
        <v>1152</v>
      </c>
      <c r="B58" s="65">
        <v>230</v>
      </c>
      <c r="C58" s="65"/>
      <c r="D58" s="74">
        <v>0</v>
      </c>
      <c r="E58" s="59" t="s">
        <v>1153</v>
      </c>
      <c r="F58" s="65"/>
      <c r="G58" s="65"/>
      <c r="H58" s="74"/>
    </row>
    <row r="59" spans="1:8" ht="19.5" customHeight="1">
      <c r="A59" s="59" t="s">
        <v>1154</v>
      </c>
      <c r="B59" s="65"/>
      <c r="C59" s="65"/>
      <c r="D59" s="74"/>
      <c r="E59" s="59" t="s">
        <v>1155</v>
      </c>
      <c r="F59" s="65"/>
      <c r="G59" s="65"/>
      <c r="H59" s="74"/>
    </row>
    <row r="60" spans="1:8" ht="19.5" customHeight="1">
      <c r="A60" s="59" t="s">
        <v>1156</v>
      </c>
      <c r="B60" s="65"/>
      <c r="C60" s="65"/>
      <c r="D60" s="74"/>
      <c r="E60" s="59" t="s">
        <v>1157</v>
      </c>
      <c r="F60" s="65"/>
      <c r="G60" s="65"/>
      <c r="H60" s="74"/>
    </row>
    <row r="61" spans="1:8" ht="19.5" customHeight="1">
      <c r="A61" s="59" t="s">
        <v>1158</v>
      </c>
      <c r="B61" s="65"/>
      <c r="C61" s="65"/>
      <c r="D61" s="74"/>
      <c r="E61" s="59" t="s">
        <v>1159</v>
      </c>
      <c r="F61" s="65"/>
      <c r="G61" s="65"/>
      <c r="H61" s="74"/>
    </row>
    <row r="62" spans="1:8" ht="19.5" customHeight="1">
      <c r="A62" s="59" t="s">
        <v>1160</v>
      </c>
      <c r="B62" s="65"/>
      <c r="C62" s="65"/>
      <c r="D62" s="74"/>
      <c r="E62" s="72" t="s">
        <v>928</v>
      </c>
      <c r="F62" s="65"/>
      <c r="G62" s="65"/>
      <c r="H62" s="74"/>
    </row>
    <row r="63" spans="1:8" ht="19.5" customHeight="1">
      <c r="A63" s="72" t="s">
        <v>1161</v>
      </c>
      <c r="B63" s="65"/>
      <c r="C63" s="65"/>
      <c r="D63" s="74"/>
      <c r="E63" s="72"/>
      <c r="F63" s="65"/>
      <c r="G63" s="65"/>
      <c r="H63" s="74"/>
    </row>
    <row r="64" spans="1:8" ht="19.5" customHeight="1">
      <c r="A64" s="72" t="s">
        <v>1162</v>
      </c>
      <c r="B64" s="65"/>
      <c r="C64" s="65"/>
      <c r="D64" s="74"/>
      <c r="E64" s="72"/>
      <c r="F64" s="65"/>
      <c r="G64" s="65"/>
      <c r="H64" s="74"/>
    </row>
    <row r="65" spans="1:8" ht="19.5" customHeight="1">
      <c r="A65" s="72"/>
      <c r="B65" s="65"/>
      <c r="C65" s="65"/>
      <c r="D65" s="74"/>
      <c r="E65" s="72"/>
      <c r="F65" s="65"/>
      <c r="G65" s="65"/>
      <c r="H65" s="74"/>
    </row>
    <row r="66" spans="1:8" ht="19.5" customHeight="1">
      <c r="A66" s="72"/>
      <c r="B66" s="65"/>
      <c r="C66" s="65"/>
      <c r="D66" s="74"/>
      <c r="E66" s="72"/>
      <c r="F66" s="65"/>
      <c r="G66" s="65"/>
      <c r="H66" s="74"/>
    </row>
    <row r="67" spans="1:8" ht="19.5" customHeight="1">
      <c r="A67" s="72"/>
      <c r="B67" s="65"/>
      <c r="C67" s="65"/>
      <c r="D67" s="74"/>
      <c r="E67" s="72"/>
      <c r="F67" s="65"/>
      <c r="G67" s="65"/>
      <c r="H67" s="74"/>
    </row>
    <row r="68" spans="1:8" ht="19.5" customHeight="1">
      <c r="A68" s="72"/>
      <c r="B68" s="65"/>
      <c r="C68" s="65"/>
      <c r="D68" s="74"/>
      <c r="E68" s="72"/>
      <c r="F68" s="65"/>
      <c r="G68" s="65"/>
      <c r="H68" s="74"/>
    </row>
    <row r="69" spans="1:8" ht="19.5" customHeight="1">
      <c r="A69" s="72"/>
      <c r="B69" s="65"/>
      <c r="C69" s="65"/>
      <c r="D69" s="74"/>
      <c r="E69" s="72"/>
      <c r="F69" s="65"/>
      <c r="G69" s="65"/>
      <c r="H69" s="74"/>
    </row>
    <row r="70" spans="1:8" ht="19.5" customHeight="1">
      <c r="A70" s="72"/>
      <c r="B70" s="65"/>
      <c r="C70" s="65"/>
      <c r="D70" s="74"/>
      <c r="E70" s="72"/>
      <c r="F70" s="65"/>
      <c r="G70" s="65"/>
      <c r="H70" s="74"/>
    </row>
    <row r="71" spans="1:8" ht="19.5" customHeight="1">
      <c r="A71" s="72"/>
      <c r="B71" s="65"/>
      <c r="C71" s="65"/>
      <c r="D71" s="74"/>
      <c r="E71" s="72"/>
      <c r="F71" s="65"/>
      <c r="G71" s="65"/>
      <c r="H71" s="74"/>
    </row>
    <row r="72" spans="1:8" ht="19.5" customHeight="1">
      <c r="A72" s="72"/>
      <c r="B72" s="65"/>
      <c r="C72" s="65"/>
      <c r="D72" s="74"/>
      <c r="E72" s="72"/>
      <c r="F72" s="65"/>
      <c r="G72" s="65"/>
      <c r="H72" s="74"/>
    </row>
    <row r="73" spans="1:8" ht="19.5" customHeight="1">
      <c r="A73" s="72"/>
      <c r="B73" s="65"/>
      <c r="C73" s="65"/>
      <c r="D73" s="74"/>
      <c r="E73" s="72"/>
      <c r="F73" s="65"/>
      <c r="G73" s="65"/>
      <c r="H73" s="74"/>
    </row>
    <row r="74" spans="1:8" ht="19.5" customHeight="1">
      <c r="A74" s="72"/>
      <c r="B74" s="65"/>
      <c r="C74" s="65"/>
      <c r="D74" s="74"/>
      <c r="E74" s="72"/>
      <c r="F74" s="65"/>
      <c r="G74" s="65"/>
      <c r="H74" s="74"/>
    </row>
    <row r="75" spans="1:8" ht="19.5" customHeight="1">
      <c r="A75" s="72"/>
      <c r="B75" s="65"/>
      <c r="C75" s="65"/>
      <c r="D75" s="74"/>
      <c r="E75" s="72"/>
      <c r="F75" s="65"/>
      <c r="G75" s="65"/>
      <c r="H75" s="74"/>
    </row>
    <row r="76" spans="1:8" ht="19.5" customHeight="1">
      <c r="A76" s="72"/>
      <c r="B76" s="65"/>
      <c r="C76" s="65"/>
      <c r="D76" s="74"/>
      <c r="E76" s="72"/>
      <c r="F76" s="65"/>
      <c r="G76" s="65"/>
      <c r="H76" s="74"/>
    </row>
    <row r="77" spans="1:8" ht="19.5" customHeight="1">
      <c r="A77" s="72"/>
      <c r="B77" s="65"/>
      <c r="C77" s="65"/>
      <c r="D77" s="74"/>
      <c r="E77" s="72"/>
      <c r="F77" s="65"/>
      <c r="G77" s="65"/>
      <c r="H77" s="74"/>
    </row>
    <row r="78" spans="1:8" ht="19.5" customHeight="1">
      <c r="A78" s="68" t="s">
        <v>1163</v>
      </c>
      <c r="B78" s="69">
        <f>B55+B56</f>
        <v>1717</v>
      </c>
      <c r="C78" s="69">
        <f>C55+C56</f>
        <v>684</v>
      </c>
      <c r="D78" s="74">
        <v>0.398369248689575</v>
      </c>
      <c r="E78" s="68" t="s">
        <v>1164</v>
      </c>
      <c r="F78" s="69">
        <f>F56+F55</f>
        <v>1717</v>
      </c>
      <c r="G78" s="69">
        <f>G56+G55</f>
        <v>684</v>
      </c>
      <c r="H78" s="74">
        <v>0.398369248689575</v>
      </c>
    </row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</sheetData>
  <mergeCells count="3">
    <mergeCell ref="A2:H2"/>
    <mergeCell ref="A4:D4"/>
    <mergeCell ref="E4:H4"/>
  </mergeCells>
  <printOptions horizontalCentered="1"/>
  <pageMargins left="0.47244094488189" right="0.47244094488189" top="0.590551181102362" bottom="0.47244094488189" header="0.31496062992126" footer="0.31496062992126"/>
  <pageSetup horizontalDpi="600" verticalDpi="600" orientation="landscape" paperSize="9" scale="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85" t="s">
        <v>1173</v>
      </c>
    </row>
    <row r="2" ht="14.25">
      <c r="B2" s="85" t="s">
        <v>1172</v>
      </c>
    </row>
    <row r="4" ht="14.25">
      <c r="B4" t="s">
        <v>1171</v>
      </c>
    </row>
    <row r="5" ht="14.25">
      <c r="B5" s="86" t="s">
        <v>1170</v>
      </c>
    </row>
    <row r="7" ht="14.25">
      <c r="B7" t="s">
        <v>1169</v>
      </c>
    </row>
    <row r="8" ht="14.25">
      <c r="B8" s="86" t="s">
        <v>1168</v>
      </c>
    </row>
    <row r="10" ht="14.25">
      <c r="B10" t="s">
        <v>1167</v>
      </c>
    </row>
    <row r="11" ht="14.25">
      <c r="B11" s="86" t="s">
        <v>1166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MC SYSTEM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MC SYSTEM</dc:creator>
  <cp:keywords/>
  <dc:description/>
  <cp:lastModifiedBy>Administrator</cp:lastModifiedBy>
  <cp:lastPrinted>2016-01-11T19:15:05Z</cp:lastPrinted>
  <dcterms:created xsi:type="dcterms:W3CDTF">2006-02-13T13:15:25Z</dcterms:created>
  <dcterms:modified xsi:type="dcterms:W3CDTF">2016-04-14T15:50:52Z</dcterms:modified>
  <cp:category/>
  <cp:version/>
  <cp:contentType/>
  <cp:contentStatus/>
</cp:coreProperties>
</file>